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C:\Users\SAG\Documents\SECRETARIA SAG\Progressão Docentes\Titular\Normas&amp;Documentos\"/>
    </mc:Choice>
  </mc:AlternateContent>
  <xr:revisionPtr revIDLastSave="0" documentId="8_{1FBDDBEE-1DA3-428D-A884-884F97E722A0}" xr6:coauthVersionLast="45" xr6:coauthVersionMax="45" xr10:uidLastSave="{00000000-0000-0000-0000-000000000000}"/>
  <bookViews>
    <workbookView xWindow="1290" yWindow="1560" windowWidth="21600" windowHeight="11385" tabRatio="500" xr2:uid="{00000000-000D-0000-FFFF-FFFF00000000}"/>
  </bookViews>
  <sheets>
    <sheet name="PREENCHER" sheetId="1" r:id="rId1"/>
    <sheet name="PONTOS  Classe E - NÃO MEXER!" sheetId="2" r:id="rId2"/>
    <sheet name="RESULTADO FINAL" sheetId="3" r:id="rId3"/>
    <sheet name="PARÃMETROS - NÃO MEXER !" sheetId="4" r:id="rId4"/>
  </sheets>
  <calcPr calcId="191029" iterateDelta="1E-4"/>
</workbook>
</file>

<file path=xl/calcChain.xml><?xml version="1.0" encoding="utf-8"?>
<calcChain xmlns="http://schemas.openxmlformats.org/spreadsheetml/2006/main">
  <c r="K4" i="4" l="1"/>
  <c r="L4" i="4"/>
  <c r="M4" i="4"/>
  <c r="K5" i="4"/>
  <c r="L5" i="4"/>
  <c r="L9" i="4" s="1"/>
  <c r="M5" i="4"/>
  <c r="K6" i="4"/>
  <c r="L6" i="4"/>
  <c r="M6" i="4"/>
  <c r="M9" i="4" s="1"/>
  <c r="K7" i="4"/>
  <c r="L7" i="4"/>
  <c r="M7" i="4"/>
  <c r="K8" i="4"/>
  <c r="L8" i="4"/>
  <c r="M8" i="4"/>
  <c r="M16" i="4"/>
  <c r="C25" i="4"/>
  <c r="D25" i="4"/>
  <c r="E25" i="4"/>
  <c r="B26" i="4"/>
  <c r="C27" i="4"/>
  <c r="D27" i="4"/>
  <c r="E27" i="4"/>
  <c r="A28" i="4"/>
  <c r="C28" i="4"/>
  <c r="D28" i="4"/>
  <c r="E28" i="4"/>
  <c r="A29" i="4"/>
  <c r="C29" i="4"/>
  <c r="D29" i="4"/>
  <c r="E29" i="4"/>
  <c r="A30" i="4"/>
  <c r="C30" i="4"/>
  <c r="D30" i="4"/>
  <c r="E30" i="4"/>
  <c r="A31" i="4"/>
  <c r="C31" i="4"/>
  <c r="D31" i="4"/>
  <c r="E31" i="4"/>
  <c r="A32" i="4"/>
  <c r="C32" i="4"/>
  <c r="D32" i="4"/>
  <c r="E32" i="4"/>
  <c r="A33" i="4"/>
  <c r="C33" i="4"/>
  <c r="D33" i="4"/>
  <c r="E33" i="4"/>
  <c r="A34" i="4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C35" i="4"/>
  <c r="C36" i="4" s="1"/>
  <c r="C37" i="4" s="1"/>
  <c r="D35" i="4"/>
  <c r="E35" i="4"/>
  <c r="E36" i="4" s="1"/>
  <c r="D36" i="4"/>
  <c r="D37" i="4" s="1"/>
  <c r="C51" i="4"/>
  <c r="D51" i="4"/>
  <c r="E51" i="4"/>
  <c r="B52" i="4"/>
  <c r="E53" i="4"/>
  <c r="A54" i="4"/>
  <c r="E54" i="4"/>
  <c r="A55" i="4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C80" i="4"/>
  <c r="D80" i="4"/>
  <c r="E80" i="4"/>
  <c r="B81" i="4"/>
  <c r="E82" i="4"/>
  <c r="A83" i="4"/>
  <c r="E83" i="4"/>
  <c r="A84" i="4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E84" i="4"/>
  <c r="C85" i="4"/>
  <c r="D85" i="4"/>
  <c r="E85" i="4" s="1"/>
  <c r="E86" i="4"/>
  <c r="C87" i="4"/>
  <c r="D87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C106" i="4"/>
  <c r="D106" i="4"/>
  <c r="E106" i="4"/>
  <c r="B107" i="4"/>
  <c r="E108" i="4"/>
  <c r="A109" i="4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C131" i="4"/>
  <c r="D131" i="4"/>
  <c r="E131" i="4"/>
  <c r="B132" i="4"/>
  <c r="E133" i="4"/>
  <c r="A134" i="4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B4" i="2"/>
  <c r="E5" i="2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D7" i="2"/>
  <c r="E7" i="2"/>
  <c r="F7" i="2"/>
  <c r="T7" i="2" s="1"/>
  <c r="G7" i="2"/>
  <c r="H7" i="2"/>
  <c r="I7" i="2"/>
  <c r="J7" i="2"/>
  <c r="K7" i="2"/>
  <c r="L7" i="2"/>
  <c r="M7" i="2"/>
  <c r="N7" i="2"/>
  <c r="O7" i="2"/>
  <c r="P7" i="2"/>
  <c r="Q7" i="2"/>
  <c r="R7" i="2"/>
  <c r="S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D14" i="2"/>
  <c r="E14" i="2"/>
  <c r="F14" i="2"/>
  <c r="G14" i="2"/>
  <c r="T14" i="2" s="1"/>
  <c r="H14" i="2"/>
  <c r="I14" i="2"/>
  <c r="J14" i="2"/>
  <c r="K14" i="2"/>
  <c r="L14" i="2"/>
  <c r="M14" i="2"/>
  <c r="N14" i="2"/>
  <c r="O14" i="2"/>
  <c r="P14" i="2"/>
  <c r="Q14" i="2"/>
  <c r="R14" i="2"/>
  <c r="S14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D18" i="2"/>
  <c r="E18" i="2"/>
  <c r="T18" i="2" s="1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D28" i="2"/>
  <c r="E28" i="2"/>
  <c r="T28" i="2" s="1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B35" i="2"/>
  <c r="E36" i="2"/>
  <c r="F36" i="2" s="1"/>
  <c r="G36" i="2" s="1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R36" i="2" s="1"/>
  <c r="S36" i="2" s="1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A39" i="2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D53" i="2"/>
  <c r="E53" i="2"/>
  <c r="F53" i="2"/>
  <c r="G53" i="2"/>
  <c r="T53" i="2" s="1"/>
  <c r="H53" i="2"/>
  <c r="I53" i="2"/>
  <c r="J53" i="2"/>
  <c r="K53" i="2"/>
  <c r="L53" i="2"/>
  <c r="M53" i="2"/>
  <c r="N53" i="2"/>
  <c r="O53" i="2"/>
  <c r="P53" i="2"/>
  <c r="Q53" i="2"/>
  <c r="R53" i="2"/>
  <c r="S53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D61" i="2"/>
  <c r="E61" i="2"/>
  <c r="F61" i="2"/>
  <c r="T61" i="2" s="1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B68" i="2"/>
  <c r="E69" i="2"/>
  <c r="F69" i="2" s="1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A72" i="2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T76" i="2" s="1"/>
  <c r="Q76" i="2"/>
  <c r="R76" i="2"/>
  <c r="S76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D92" i="2"/>
  <c r="E92" i="2"/>
  <c r="F92" i="2"/>
  <c r="G92" i="2"/>
  <c r="T92" i="2" s="1"/>
  <c r="H92" i="2"/>
  <c r="I92" i="2"/>
  <c r="J92" i="2"/>
  <c r="K92" i="2"/>
  <c r="L92" i="2"/>
  <c r="M92" i="2"/>
  <c r="N92" i="2"/>
  <c r="O92" i="2"/>
  <c r="P92" i="2"/>
  <c r="Q92" i="2"/>
  <c r="R92" i="2"/>
  <c r="S92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B98" i="2"/>
  <c r="E99" i="2"/>
  <c r="F99" i="2" s="1"/>
  <c r="G99" i="2" s="1"/>
  <c r="H99" i="2" s="1"/>
  <c r="I99" i="2" s="1"/>
  <c r="J99" i="2" s="1"/>
  <c r="K99" i="2" s="1"/>
  <c r="L99" i="2" s="1"/>
  <c r="M99" i="2" s="1"/>
  <c r="N99" i="2" s="1"/>
  <c r="O99" i="2" s="1"/>
  <c r="P99" i="2" s="1"/>
  <c r="Q99" i="2" s="1"/>
  <c r="R99" i="2" s="1"/>
  <c r="S99" i="2" s="1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D109" i="2"/>
  <c r="E109" i="2"/>
  <c r="F109" i="2"/>
  <c r="G109" i="2"/>
  <c r="T109" i="2" s="1"/>
  <c r="H109" i="2"/>
  <c r="I109" i="2"/>
  <c r="J109" i="2"/>
  <c r="K109" i="2"/>
  <c r="L109" i="2"/>
  <c r="M109" i="2"/>
  <c r="N109" i="2"/>
  <c r="O109" i="2"/>
  <c r="P109" i="2"/>
  <c r="Q109" i="2"/>
  <c r="R109" i="2"/>
  <c r="S109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D117" i="2"/>
  <c r="E117" i="2"/>
  <c r="F117" i="2"/>
  <c r="T117" i="2" s="1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B126" i="2"/>
  <c r="E127" i="2"/>
  <c r="F127" i="2" s="1"/>
  <c r="G127" i="2" s="1"/>
  <c r="H127" i="2" s="1"/>
  <c r="I127" i="2" s="1"/>
  <c r="J127" i="2" s="1"/>
  <c r="K127" i="2" s="1"/>
  <c r="L127" i="2" s="1"/>
  <c r="M127" i="2" s="1"/>
  <c r="N127" i="2" s="1"/>
  <c r="O127" i="2" s="1"/>
  <c r="P127" i="2" s="1"/>
  <c r="Q127" i="2" s="1"/>
  <c r="R127" i="2" s="1"/>
  <c r="S127" i="2" s="1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A130" i="2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D130" i="2"/>
  <c r="E130" i="2"/>
  <c r="T130" i="2" s="1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D140" i="2"/>
  <c r="E140" i="2"/>
  <c r="F140" i="2"/>
  <c r="G140" i="2"/>
  <c r="T140" i="2" s="1"/>
  <c r="H140" i="2"/>
  <c r="I140" i="2"/>
  <c r="J140" i="2"/>
  <c r="K140" i="2"/>
  <c r="L140" i="2"/>
  <c r="M140" i="2"/>
  <c r="N140" i="2"/>
  <c r="O140" i="2"/>
  <c r="P140" i="2"/>
  <c r="Q140" i="2"/>
  <c r="R140" i="2"/>
  <c r="S140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D146" i="2"/>
  <c r="E146" i="2"/>
  <c r="F146" i="2"/>
  <c r="G146" i="2"/>
  <c r="T146" i="2" s="1"/>
  <c r="H146" i="2"/>
  <c r="I146" i="2"/>
  <c r="J146" i="2"/>
  <c r="K146" i="2"/>
  <c r="L146" i="2"/>
  <c r="M146" i="2"/>
  <c r="N146" i="2"/>
  <c r="O146" i="2"/>
  <c r="P146" i="2"/>
  <c r="Q146" i="2"/>
  <c r="R146" i="2"/>
  <c r="S146" i="2"/>
  <c r="D12" i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B21" i="1"/>
  <c r="U24" i="1"/>
  <c r="A25" i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B52" i="1"/>
  <c r="D53" i="1"/>
  <c r="E53" i="1" s="1"/>
  <c r="F53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S53" i="1" s="1"/>
  <c r="U55" i="1"/>
  <c r="A56" i="1"/>
  <c r="U56" i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B86" i="1"/>
  <c r="D87" i="1"/>
  <c r="E87" i="1" s="1"/>
  <c r="F87" i="1" s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U89" i="1"/>
  <c r="A90" i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B117" i="1"/>
  <c r="D118" i="1"/>
  <c r="E118" i="1" s="1"/>
  <c r="F118" i="1" s="1"/>
  <c r="G118" i="1" s="1"/>
  <c r="H118" i="1" s="1"/>
  <c r="I118" i="1" s="1"/>
  <c r="J118" i="1" s="1"/>
  <c r="K118" i="1" s="1"/>
  <c r="L118" i="1" s="1"/>
  <c r="M118" i="1" s="1"/>
  <c r="N118" i="1" s="1"/>
  <c r="O118" i="1" s="1"/>
  <c r="P118" i="1" s="1"/>
  <c r="Q118" i="1" s="1"/>
  <c r="R118" i="1" s="1"/>
  <c r="S118" i="1" s="1"/>
  <c r="U120" i="1"/>
  <c r="A121" i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B146" i="1"/>
  <c r="D147" i="1"/>
  <c r="E147" i="1" s="1"/>
  <c r="F147" i="1" s="1"/>
  <c r="G147" i="1" s="1"/>
  <c r="H147" i="1" s="1"/>
  <c r="I147" i="1" s="1"/>
  <c r="J147" i="1" s="1"/>
  <c r="K147" i="1" s="1"/>
  <c r="L147" i="1" s="1"/>
  <c r="M147" i="1" s="1"/>
  <c r="N147" i="1" s="1"/>
  <c r="O147" i="1" s="1"/>
  <c r="P147" i="1" s="1"/>
  <c r="Q147" i="1" s="1"/>
  <c r="R147" i="1" s="1"/>
  <c r="S147" i="1" s="1"/>
  <c r="U149" i="1"/>
  <c r="A150" i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A4" i="3"/>
  <c r="A5" i="3"/>
  <c r="A6" i="3"/>
  <c r="A7" i="3"/>
  <c r="A8" i="3"/>
  <c r="A13" i="3"/>
  <c r="A14" i="3"/>
  <c r="B14" i="3"/>
  <c r="E16" i="2" l="1"/>
  <c r="I16" i="2"/>
  <c r="M16" i="2"/>
  <c r="Q16" i="2"/>
  <c r="D16" i="2"/>
  <c r="P16" i="2"/>
  <c r="E37" i="4"/>
  <c r="F16" i="2"/>
  <c r="J16" i="2"/>
  <c r="N16" i="2"/>
  <c r="R16" i="2"/>
  <c r="H16" i="2"/>
  <c r="L16" i="2"/>
  <c r="G16" i="2"/>
  <c r="K16" i="2"/>
  <c r="O16" i="2"/>
  <c r="S16" i="2"/>
  <c r="T142" i="2"/>
  <c r="T132" i="2"/>
  <c r="T115" i="2"/>
  <c r="T105" i="2"/>
  <c r="T88" i="2"/>
  <c r="T59" i="2"/>
  <c r="T49" i="2"/>
  <c r="T48" i="2"/>
  <c r="T24" i="2"/>
  <c r="T20" i="2"/>
  <c r="T19" i="2"/>
  <c r="T103" i="2"/>
  <c r="T26" i="2"/>
  <c r="T144" i="2"/>
  <c r="T134" i="2"/>
  <c r="T119" i="2"/>
  <c r="T107" i="2"/>
  <c r="T90" i="2"/>
  <c r="T80" i="2"/>
  <c r="T63" i="2"/>
  <c r="D66" i="2"/>
  <c r="T51" i="2"/>
  <c r="T47" i="2"/>
  <c r="U41" i="2"/>
  <c r="T22" i="2"/>
  <c r="T9" i="2"/>
  <c r="T113" i="2"/>
  <c r="T86" i="2"/>
  <c r="T57" i="2"/>
  <c r="T15" i="2"/>
  <c r="T136" i="2"/>
  <c r="T121" i="2"/>
  <c r="T120" i="2"/>
  <c r="T111" i="2"/>
  <c r="T101" i="2"/>
  <c r="T82" i="2"/>
  <c r="T78" i="2"/>
  <c r="T72" i="2"/>
  <c r="T55" i="2"/>
  <c r="T43" i="2"/>
  <c r="T13" i="2"/>
  <c r="K9" i="4"/>
  <c r="T87" i="2"/>
  <c r="T143" i="2"/>
  <c r="T135" i="2"/>
  <c r="D124" i="2"/>
  <c r="B7" i="3" s="1"/>
  <c r="C7" i="3" s="1"/>
  <c r="D7" i="3" s="1"/>
  <c r="T114" i="2"/>
  <c r="T106" i="2"/>
  <c r="T89" i="2"/>
  <c r="T81" i="2"/>
  <c r="T58" i="2"/>
  <c r="T50" i="2"/>
  <c r="T42" i="2"/>
  <c r="T40" i="2"/>
  <c r="T25" i="2"/>
  <c r="T10" i="2"/>
  <c r="U7" i="2"/>
  <c r="T141" i="2"/>
  <c r="T133" i="2"/>
  <c r="T112" i="2"/>
  <c r="T79" i="2"/>
  <c r="T8" i="2"/>
  <c r="T145" i="2"/>
  <c r="T137" i="2"/>
  <c r="T116" i="2"/>
  <c r="T108" i="2"/>
  <c r="T91" i="2"/>
  <c r="T83" i="2"/>
  <c r="T75" i="2"/>
  <c r="T73" i="2"/>
  <c r="T60" i="2"/>
  <c r="T52" i="2"/>
  <c r="T44" i="2"/>
  <c r="T39" i="2"/>
  <c r="T27" i="2"/>
  <c r="T23" i="2"/>
  <c r="T129" i="2"/>
  <c r="T104" i="2"/>
  <c r="T56" i="2"/>
  <c r="T139" i="2"/>
  <c r="T131" i="2"/>
  <c r="T118" i="2"/>
  <c r="T110" i="2"/>
  <c r="T102" i="2"/>
  <c r="T93" i="2"/>
  <c r="T85" i="2"/>
  <c r="T77" i="2"/>
  <c r="T71" i="2"/>
  <c r="T62" i="2"/>
  <c r="T54" i="2"/>
  <c r="T46" i="2"/>
  <c r="T41" i="2"/>
  <c r="T38" i="2"/>
  <c r="T29" i="2"/>
  <c r="T21" i="2"/>
  <c r="T12" i="2"/>
  <c r="T11" i="2"/>
  <c r="U8" i="2"/>
  <c r="C14" i="3"/>
  <c r="D14" i="3" s="1"/>
  <c r="C5" i="3" s="1"/>
  <c r="D5" i="3" s="1"/>
  <c r="B5" i="3"/>
  <c r="G74" i="2"/>
  <c r="K74" i="2"/>
  <c r="O74" i="2"/>
  <c r="S74" i="2"/>
  <c r="F74" i="2"/>
  <c r="J74" i="2"/>
  <c r="N74" i="2"/>
  <c r="R74" i="2"/>
  <c r="E74" i="2"/>
  <c r="I74" i="2"/>
  <c r="M74" i="2"/>
  <c r="Q74" i="2"/>
  <c r="D74" i="2"/>
  <c r="H74" i="2"/>
  <c r="L74" i="2"/>
  <c r="P74" i="2"/>
  <c r="U10" i="2"/>
  <c r="D149" i="2"/>
  <c r="B8" i="3" s="1"/>
  <c r="C8" i="3" s="1"/>
  <c r="D8" i="3" s="1"/>
  <c r="D22" i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U30" i="2" l="1"/>
  <c r="B13" i="3" s="1"/>
  <c r="G17" i="2"/>
  <c r="K17" i="2"/>
  <c r="O17" i="2"/>
  <c r="S17" i="2"/>
  <c r="F17" i="2"/>
  <c r="J17" i="2"/>
  <c r="R17" i="2"/>
  <c r="D17" i="2"/>
  <c r="H17" i="2"/>
  <c r="L17" i="2"/>
  <c r="P17" i="2"/>
  <c r="N17" i="2"/>
  <c r="E17" i="2"/>
  <c r="I17" i="2"/>
  <c r="M17" i="2"/>
  <c r="Q17" i="2"/>
  <c r="T16" i="2"/>
  <c r="D96" i="2"/>
  <c r="B6" i="3" s="1"/>
  <c r="C6" i="3" s="1"/>
  <c r="D6" i="3" s="1"/>
  <c r="T74" i="2"/>
  <c r="T17" i="2" l="1"/>
  <c r="D32" i="2"/>
  <c r="B4" i="3" l="1"/>
  <c r="C13" i="3"/>
  <c r="D13" i="3" s="1"/>
  <c r="C4" i="3" s="1"/>
  <c r="D4" i="3" s="1"/>
  <c r="D9" i="3" s="1"/>
</calcChain>
</file>

<file path=xl/sharedStrings.xml><?xml version="1.0" encoding="utf-8"?>
<sst xmlns="http://schemas.openxmlformats.org/spreadsheetml/2006/main" count="961" uniqueCount="289">
  <si>
    <t>Preencher os campos em amarelo</t>
  </si>
  <si>
    <t>ANO FINAL DE INTERESSE:</t>
  </si>
  <si>
    <t>O sistema preencherá retroativamente, deste ano, com os últimos 15 anos que serão avaliados.</t>
  </si>
  <si>
    <t>Nome do Professor:</t>
  </si>
  <si>
    <t>Departamento POLI/UFRJ:</t>
  </si>
  <si>
    <r>
      <rPr>
        <b/>
        <sz val="11"/>
        <color indexed="8"/>
        <rFont val="Calibri"/>
        <family val="2"/>
        <charset val="1"/>
      </rPr>
      <t>Ano de conclusão do Doutorado</t>
    </r>
    <r>
      <rPr>
        <sz val="11"/>
        <color indexed="8"/>
        <rFont val="Calibri"/>
        <family val="2"/>
        <charset val="1"/>
      </rPr>
      <t>:</t>
    </r>
  </si>
  <si>
    <r>
      <rPr>
        <b/>
        <sz val="11"/>
        <color indexed="8"/>
        <rFont val="Calibri"/>
        <family val="2"/>
        <charset val="1"/>
      </rPr>
      <t>Ano de posse na Poli/UFRJ</t>
    </r>
    <r>
      <rPr>
        <sz val="11"/>
        <color indexed="8"/>
        <rFont val="Calibri"/>
        <family val="2"/>
        <charset val="1"/>
      </rPr>
      <t>:</t>
    </r>
  </si>
  <si>
    <t>Nível Atual / Nível Pretendido</t>
  </si>
  <si>
    <t>Janela de tempo a ser avaliada no pedido: DATA INICIAL (dd/mm/aaaa)</t>
  </si>
  <si>
    <t>Janela de tempo a ser avaliada no pedido: DATA FINAL (dd/mm/aaaa)</t>
  </si>
  <si>
    <t>OBS: fazer marcações com "x"</t>
  </si>
  <si>
    <t>anos anteriores</t>
  </si>
  <si>
    <t>anos de progressões anteriores</t>
  </si>
  <si>
    <t>anos associados aos programas da COPPE</t>
  </si>
  <si>
    <t>anos associados a outros programas de pós-graduação</t>
  </si>
  <si>
    <t>especifique o programa</t>
  </si>
  <si>
    <t>Preencher a quantidade de atividades SOMENTE referentes aos últimos 24 meses, os pontos serão calculados automaticamente.</t>
  </si>
  <si>
    <t>Ano Avaliado:</t>
  </si>
  <si>
    <t>TOTAL</t>
  </si>
  <si>
    <t>Atividades                                                                                            unidade</t>
  </si>
  <si>
    <t>x</t>
  </si>
  <si>
    <t xml:space="preserve">Disciplina obrigatória ministrada na graduação da UFRJ                       </t>
  </si>
  <si>
    <t>hora-aula</t>
  </si>
  <si>
    <t>Disciplina não-obrigatória ministrada na graduação da UFRJ</t>
  </si>
  <si>
    <r>
      <rPr>
        <b/>
        <sz val="10"/>
        <rFont val="Arial"/>
        <charset val="1"/>
      </rPr>
      <t xml:space="preserve">Complemento à disciplina </t>
    </r>
    <r>
      <rPr>
        <b/>
        <sz val="11"/>
        <rFont val="Calibri"/>
        <family val="2"/>
        <charset val="1"/>
      </rPr>
      <t>de graduação para turmas com pelo menos 40 alunos na Pauta Final - 25% da CH.</t>
    </r>
  </si>
  <si>
    <r>
      <rPr>
        <b/>
        <sz val="10"/>
        <rFont val="Arial"/>
        <charset val="1"/>
      </rPr>
      <t xml:space="preserve">Disciplina ministrada na pós-graduação </t>
    </r>
    <r>
      <rPr>
        <b/>
        <i/>
        <sz val="10"/>
        <rFont val="Arial"/>
        <charset val="1"/>
      </rPr>
      <t>stricto sensu da UFRJ</t>
    </r>
  </si>
  <si>
    <t xml:space="preserve">Disciplina ministrada na graduação de / em outra IES, aprovada através de convênio ou outro instrumento formal da Universidade                          </t>
  </si>
  <si>
    <r>
      <rPr>
        <b/>
        <sz val="10"/>
        <rFont val="Arial"/>
        <charset val="1"/>
      </rPr>
      <t xml:space="preserve">Disciplina ministrada na pós-graduação </t>
    </r>
    <r>
      <rPr>
        <b/>
        <i/>
        <sz val="10"/>
        <rFont val="Arial"/>
        <charset val="1"/>
      </rPr>
      <t>stricto sensu</t>
    </r>
    <r>
      <rPr>
        <b/>
        <sz val="11"/>
        <rFont val="Calibri"/>
        <family val="2"/>
        <charset val="1"/>
      </rPr>
      <t xml:space="preserve"> de / em outra IES, aprovada através de convênio ou outro instrumento formal da Universidade</t>
    </r>
  </si>
  <si>
    <t>Disciplina ministrada através de ensino a distância</t>
  </si>
  <si>
    <t>hora-aula-atendimento</t>
  </si>
  <si>
    <t xml:space="preserve">Orientação de iniciação científica, estágio, monitoria ou tutoria </t>
  </si>
  <si>
    <t>aluno/semestre</t>
  </si>
  <si>
    <t>Orientação de monografia ou de projeto de graduação de curso</t>
  </si>
  <si>
    <t>Orientação de monografia de especialização</t>
  </si>
  <si>
    <t>Orientação de dissertação de mestrado</t>
  </si>
  <si>
    <t>Orientação de tese de doutorado</t>
  </si>
  <si>
    <t>Orientação de projeto de graduando em empresa junior</t>
  </si>
  <si>
    <t>Orientação de aluno do Programa Jovens Talentos</t>
  </si>
  <si>
    <t>Orientação acadêmica</t>
  </si>
  <si>
    <t>Supervisão de estágio, monitoria e tutoria</t>
  </si>
  <si>
    <t>supervisão/ semestre</t>
  </si>
  <si>
    <t xml:space="preserve">Supervisão de pós-doutorando </t>
  </si>
  <si>
    <t>Membro de banca examinadora de projeto de graduação</t>
  </si>
  <si>
    <t>banca</t>
  </si>
  <si>
    <t>Membro de banca examinadora de monografia de especialização</t>
  </si>
  <si>
    <t>Membro de banca examinadora de dissertação de mestrado</t>
  </si>
  <si>
    <t>Membro de banca examinadora de tese de doutorado</t>
  </si>
  <si>
    <t>Membro de banca examinadora de exame de qualificação ao mestrado ou ao doutorado</t>
  </si>
  <si>
    <t xml:space="preserve">Avaliação discente </t>
  </si>
  <si>
    <t>quando houver</t>
  </si>
  <si>
    <t>Preencher somente a quantidade de atividades referentes aos últimos 15 anos, os pontos serão calculados automaticamente.</t>
  </si>
  <si>
    <t xml:space="preserve">Autoria de livro didático ou técnico-científico                </t>
  </si>
  <si>
    <t>livro</t>
  </si>
  <si>
    <t>Autoria de capítulo de livro didático ou técnico-científico</t>
  </si>
  <si>
    <t xml:space="preserve">capítulo  </t>
  </si>
  <si>
    <t xml:space="preserve">Editoração, coordenação ou organização de livro                </t>
  </si>
  <si>
    <r>
      <rPr>
        <b/>
        <sz val="10"/>
        <rFont val="Arial"/>
        <charset val="1"/>
      </rPr>
      <t xml:space="preserve">Artigo publicado em revista indexada [no JCR ou Qualis A1, A2 ou B1] ou de relevância equivalente    </t>
    </r>
    <r>
      <rPr>
        <b/>
        <sz val="12"/>
        <rFont val="Arial"/>
        <charset val="1"/>
      </rPr>
      <t xml:space="preserve">               </t>
    </r>
  </si>
  <si>
    <t>artigo</t>
  </si>
  <si>
    <t>Artigo publicado em revista não indexada</t>
  </si>
  <si>
    <t>Trabalho completo publicado em anais de congresso</t>
  </si>
  <si>
    <t>trabalho</t>
  </si>
  <si>
    <t>Resumo publicado em anais de congresso</t>
  </si>
  <si>
    <t>resumo</t>
  </si>
  <si>
    <t>Trabalho publicado em eventos científicos, culturais ou de natureza tecnológica ou artística</t>
  </si>
  <si>
    <t>Conferencista ou palestrante convidado em eventos de C&amp;T</t>
  </si>
  <si>
    <t>palestra</t>
  </si>
  <si>
    <t>Publicação de trabalho em Jornada IC como orientador</t>
  </si>
  <si>
    <t>Publicação de apostilas ou material didático adotado em disciplina</t>
  </si>
  <si>
    <t>publicação</t>
  </si>
  <si>
    <t>Projeto de Graduação concluido sob orientação do docente</t>
  </si>
  <si>
    <t>p projeto</t>
  </si>
  <si>
    <t>Monografia de especialização concluída sob orientação do docente</t>
  </si>
  <si>
    <t>monografia</t>
  </si>
  <si>
    <t>Dissertação de mestrado concluída sob orientação do docente</t>
  </si>
  <si>
    <t>dissertação</t>
  </si>
  <si>
    <t>Tese de doutorado concluída sob orientação do docente</t>
  </si>
  <si>
    <t>tese</t>
  </si>
  <si>
    <t>Coordenação técnico-científica de projeto ou convênio de P&amp;D</t>
  </si>
  <si>
    <t>projeto/semestre</t>
  </si>
  <si>
    <t>Participação em equipe de projeto ou convênio de P&amp;D</t>
  </si>
  <si>
    <t>Comissão de estudos de Norma Técnica</t>
  </si>
  <si>
    <t>norma</t>
  </si>
  <si>
    <t xml:space="preserve">Inventor em patente licenciada </t>
  </si>
  <si>
    <t>patente</t>
  </si>
  <si>
    <t xml:space="preserve">Inventor em patente concedida </t>
  </si>
  <si>
    <t xml:space="preserve">Inventor em patente depositada </t>
  </si>
  <si>
    <t>Software – pedido de depósito</t>
  </si>
  <si>
    <t>software</t>
  </si>
  <si>
    <t>Software – registro ou documentado</t>
  </si>
  <si>
    <t>Software – livre disponível</t>
  </si>
  <si>
    <t>Responsável por produto tecnológico: protótipo etc...</t>
  </si>
  <si>
    <t>produto</t>
  </si>
  <si>
    <t>Formulação e desenvolvimento comprovados de técnica, processo ou método</t>
  </si>
  <si>
    <t xml:space="preserve"> unidade</t>
  </si>
  <si>
    <t>Coordenação de projeto de extensão aprovado por instância competente da UFRJ, de outra IES, de agência de fomento ou de fundação de apoio</t>
  </si>
  <si>
    <t>projeto/ semestre</t>
  </si>
  <si>
    <t>Participação em projeto de extensão aprovado por instância competente da UFRJ, de outra IES, de agência de fomento ou de fundação de apoio</t>
  </si>
  <si>
    <t>Coordenação de curso de especialização, aperfeiçoamento, atualização ou extensão aprovado por instância competente da UFRJ ou de outra IES</t>
  </si>
  <si>
    <t>curso/ semestre</t>
  </si>
  <si>
    <t>Participação em disciplina em curso de especialização, aperfeiçoamento, atualização ou extensão aprovado por instância competente da UFRJ ou de outra IES</t>
  </si>
  <si>
    <t>Orientação de monografia ou trabalho final em curso de aperfeiçoamento, atualização ou extensão aprovado por instância competente da UFRJ ou de outra IES</t>
  </si>
  <si>
    <t>Orientação de aluno/bolsista de extensão</t>
  </si>
  <si>
    <t>aluno/ semestre</t>
  </si>
  <si>
    <t>Atividade de ensino que caracterize a integração entre a UFRJ e a comunidade, no âmbito de projeto cadastrado na UFRJ ou aprovado pelo colegiado superior da Unidade</t>
  </si>
  <si>
    <t>atividade</t>
  </si>
  <si>
    <t>Organização de evento científico ou tecnológico</t>
  </si>
  <si>
    <t>evento</t>
  </si>
  <si>
    <t xml:space="preserve">Organização de sessão ou palestra em evento científico ou tecnológico   </t>
  </si>
  <si>
    <t>Atuação em evento científico ou tecnológico: minicurso, mesa-redonda, coordenação de sessão etc., exceto apresentação de artigo</t>
  </si>
  <si>
    <t>Organização de evento da UFRJ com a finalidade de divulgação científica para o público extra-universitário</t>
  </si>
  <si>
    <t xml:space="preserve">Atividade ou publicação de divulgação científica  </t>
  </si>
  <si>
    <t>Atuação como consultor ad-hoc de agência de fomento, agência reguladora ou órgão governamental</t>
  </si>
  <si>
    <t>parecer</t>
  </si>
  <si>
    <t>Editor ou editor associado de revista científica</t>
  </si>
  <si>
    <t>revista/semestre</t>
  </si>
  <si>
    <t>Editor ou editor associado de anais de evento científico</t>
  </si>
  <si>
    <t>Envolvimento em políticas públicas, por meio de formulação, análise, avaliação ou gestão</t>
  </si>
  <si>
    <t>Iniciativa promotora de inclusão social</t>
  </si>
  <si>
    <t>Atividade que promova a formação internacionalizada dos estudantes, tais como: promoção de palestras, aulas, vídeo-conferências ou outros</t>
  </si>
  <si>
    <t>Participação no processo de internacionalização da Universidade: professores visitantes estrangeiros, parcerias internacionais, mobilidade acadêmica etc.</t>
  </si>
  <si>
    <t>atividade/ semestre</t>
  </si>
  <si>
    <t>Laudo, parecer técnico</t>
  </si>
  <si>
    <t>unidade</t>
  </si>
  <si>
    <t>Consultoria técnica, relatório técnico, inovação tecnológica</t>
  </si>
  <si>
    <t>Organização ou participação em visita técnica</t>
  </si>
  <si>
    <t>Contribuição para a Engenharia Nacional: participação em projeto ou obra relevante</t>
  </si>
  <si>
    <t>Reitor</t>
  </si>
  <si>
    <t>semestre</t>
  </si>
  <si>
    <t>Vice-Reitor</t>
  </si>
  <si>
    <t>Pró-Reitor</t>
  </si>
  <si>
    <t>Decano</t>
  </si>
  <si>
    <t>Diretor</t>
  </si>
  <si>
    <t>Vice-Diretor</t>
  </si>
  <si>
    <t>Diretor Adjunto</t>
  </si>
  <si>
    <r>
      <rPr>
        <sz val="10"/>
        <color indexed="8"/>
        <rFont val="Arial"/>
        <charset val="1"/>
      </rPr>
      <t>Chefia de Departamento ou Coordenação de Programa de PG; Coordenação Acadêmica (ensino, pesquisa ou extensão) ou Coordenação de Curso (</t>
    </r>
    <r>
      <rPr>
        <i/>
        <sz val="10"/>
        <color indexed="8"/>
        <rFont val="Arial"/>
        <charset val="1"/>
      </rPr>
      <t>vice: 50%</t>
    </r>
    <r>
      <rPr>
        <sz val="10"/>
        <color indexed="8"/>
        <rFont val="Arial"/>
        <charset val="1"/>
      </rPr>
      <t>)</t>
    </r>
  </si>
  <si>
    <t>Chefia de Área ou Setor</t>
  </si>
  <si>
    <t>Chefia de Laboratório</t>
  </si>
  <si>
    <r>
      <rPr>
        <sz val="10"/>
        <color indexed="8"/>
        <rFont val="Arial"/>
        <charset val="1"/>
      </rPr>
      <t xml:space="preserve">Membro de Conselho Superior da UFRJ </t>
    </r>
    <r>
      <rPr>
        <i/>
        <sz val="10"/>
        <rFont val="Arial"/>
        <charset val="1"/>
      </rPr>
      <t>(suplente do CEG e CEPG: 100% e CONSUNI: 50%)</t>
    </r>
  </si>
  <si>
    <r>
      <rPr>
        <sz val="10"/>
        <color indexed="8"/>
        <rFont val="Arial"/>
        <charset val="1"/>
      </rPr>
      <t xml:space="preserve">Membro de Congregação e Conselho de Centro </t>
    </r>
    <r>
      <rPr>
        <i/>
        <sz val="10"/>
        <rFont val="Arial"/>
        <charset val="1"/>
      </rPr>
      <t>(suplente: 50%)</t>
    </r>
  </si>
  <si>
    <t>Membro de Comissão Administrativa Permanente</t>
  </si>
  <si>
    <t>Membro de Comissão ou Grupo de Trabalho temporário</t>
  </si>
  <si>
    <t>mês</t>
  </si>
  <si>
    <t>Participação como representante em outro Colegiado Superior, Colegiado dos Centros ou das Unidades, na UFRJ ou em outra IES</t>
  </si>
  <si>
    <t>Participação em Câmara, Comissão ou Grupo de Trabalho para tarefas administrativo-acadêmicas específicas</t>
  </si>
  <si>
    <t>Participação na administração superior de fundação de apoio credenciada pela UFRJ ou em agência de fomento</t>
  </si>
  <si>
    <t>Participação em Órgão Público ou agência reguladora, preferencialmente relacionada à área de atuação do docente</t>
  </si>
  <si>
    <t>Representação em Conselho ou Comissão de entidade de classe profissional e afins</t>
  </si>
  <si>
    <t xml:space="preserve"> atividade/semestre</t>
  </si>
  <si>
    <t>Participação em comissão de avaliação institucional, de curso ou de programa de Iniciação Científica na UFRJ ou outra IES</t>
  </si>
  <si>
    <t>Gestão de recursos de projeto de pesquisa de agência de fomento nacional ou internacional</t>
  </si>
  <si>
    <t>Realização de estágio de pós-doutorado</t>
  </si>
  <si>
    <t>Realização de estágio sênior, período sabático ou atuação como professor ou pesquisador visitante com apoio de órgão de fomento nacional ou internacional em outra universidade ou instituto de pesquisa</t>
  </si>
  <si>
    <t>Atividade de especialista, tal como revisor de periódico, revisor em congresso, membro de júri científico ou tecnológico etc...</t>
  </si>
  <si>
    <t>Prêmio nacional ou internacional recebido por atividade acadêmica relacionada ao ensino, pesquisa ou extensão</t>
  </si>
  <si>
    <t>prêmio</t>
  </si>
  <si>
    <t>Comenda ou outra distinção, tal como patrono, paraninfo ou professor homenageado de turma de formandos</t>
  </si>
  <si>
    <t>Bolsa de produtividade em pesquisa, bolsa Jovem Cientista do Nosso Estado, bolsa Cientista do Nosso Estado ou bolsa semelhante</t>
  </si>
  <si>
    <t>Participação em banca de concurso público</t>
  </si>
  <si>
    <t>Participação em banca de seleção de professor substituto</t>
  </si>
  <si>
    <t>Participação em banca de progressão docente ou de avaliação de estágio probatório</t>
  </si>
  <si>
    <r>
      <rPr>
        <sz val="10"/>
        <color indexed="8"/>
        <rFont val="Arial"/>
        <charset val="1"/>
      </rPr>
      <t xml:space="preserve">Obtenção, no interstício avaliado, de título de pós-graduação </t>
    </r>
    <r>
      <rPr>
        <i/>
        <sz val="10"/>
        <color indexed="8"/>
        <rFont val="Arial"/>
        <charset val="1"/>
      </rPr>
      <t>lato sensu</t>
    </r>
  </si>
  <si>
    <t>título</t>
  </si>
  <si>
    <r>
      <rPr>
        <sz val="10"/>
        <color indexed="8"/>
        <rFont val="Arial"/>
        <charset val="1"/>
      </rPr>
      <t xml:space="preserve">Obtenção, no interstício avaliado, de título de pós-graduação </t>
    </r>
    <r>
      <rPr>
        <i/>
        <sz val="10"/>
        <color indexed="8"/>
        <rFont val="Arial"/>
        <charset val="1"/>
      </rPr>
      <t>stricto sensu</t>
    </r>
  </si>
  <si>
    <t>Participação em Comitê Assessor ou de Avaliação em órgão de fomento à pesquisa, ao ensino ou à extensão</t>
  </si>
  <si>
    <t>Participação em congresso ou em evento científico</t>
  </si>
  <si>
    <t>Membro de comitê, subcomitê, grupo de trabalho, força tarefa etc. de entidade científica nacional e internacional</t>
  </si>
  <si>
    <t>Presidente ou Membro de diretoria ou comitê gestor de entidade ou sociedade científica nacional e/ou internacional</t>
  </si>
  <si>
    <t>Consultoria em órgão de fomento ou em entidade pública</t>
  </si>
  <si>
    <t>Liderança de grupo de pesquisa cadastrado no “Diretório dos Grupos de Pesquisa no Brasil”</t>
  </si>
  <si>
    <t xml:space="preserve"> atividade</t>
  </si>
  <si>
    <t xml:space="preserve">Outras atividades </t>
  </si>
  <si>
    <r>
      <rPr>
        <b/>
        <sz val="20"/>
        <color indexed="10"/>
        <rFont val="Calibri"/>
        <family val="2"/>
        <charset val="1"/>
      </rPr>
      <t xml:space="preserve">CÁLCULO DOS PONTOS </t>
    </r>
    <r>
      <rPr>
        <b/>
        <u/>
        <sz val="20"/>
        <color indexed="10"/>
        <rFont val="Calibri"/>
        <family val="2"/>
        <charset val="1"/>
      </rPr>
      <t>SOMENTE</t>
    </r>
    <r>
      <rPr>
        <b/>
        <sz val="20"/>
        <color indexed="10"/>
        <rFont val="Calibri"/>
        <family val="2"/>
        <charset val="1"/>
      </rPr>
      <t xml:space="preserve"> PARA CLASSE E</t>
    </r>
  </si>
  <si>
    <t>TOTAL PERFIL BÁSICO</t>
  </si>
  <si>
    <t>Atividades</t>
  </si>
  <si>
    <t>SOMA DOS PONTOS GRUPO 1 =</t>
  </si>
  <si>
    <t xml:space="preserve">TOTAL </t>
  </si>
  <si>
    <t xml:space="preserve">PERFIL </t>
  </si>
  <si>
    <t>BÁSICO</t>
  </si>
  <si>
    <t>SOMA DOS PONTOS GRUPO 2 =</t>
  </si>
  <si>
    <t>SOMA DOS PONTOS GRUPO 3 =</t>
  </si>
  <si>
    <t>Vice-Reitor (p/semestre)</t>
  </si>
  <si>
    <t>Pró-Reitor (p/semestre)</t>
  </si>
  <si>
    <t>Decano (p/semestre)</t>
  </si>
  <si>
    <t>Diretor (p/semestre)</t>
  </si>
  <si>
    <t>Vice-Diretor (p/semestre)</t>
  </si>
  <si>
    <t>Diretor Adjunto (p/semestre)</t>
  </si>
  <si>
    <r>
      <rPr>
        <sz val="10"/>
        <color indexed="8"/>
        <rFont val="Arial"/>
        <family val="2"/>
        <charset val="1"/>
      </rPr>
      <t>Chefia de Departamento, Coordenação de Curso (</t>
    </r>
    <r>
      <rPr>
        <i/>
        <sz val="10"/>
        <color indexed="8"/>
        <rFont val="Arial"/>
        <family val="2"/>
        <charset val="1"/>
      </rPr>
      <t>vice: 50%</t>
    </r>
    <r>
      <rPr>
        <sz val="10"/>
        <color indexed="8"/>
        <rFont val="Arial"/>
        <family val="2"/>
        <charset val="1"/>
      </rPr>
      <t>) (p/semestre)</t>
    </r>
  </si>
  <si>
    <t>Coordenação Acadêmica</t>
  </si>
  <si>
    <t xml:space="preserve"> Chefia de Área/Setor (p/semestre)</t>
  </si>
  <si>
    <t>Chefia de laboratório (p/semestre)</t>
  </si>
  <si>
    <r>
      <rPr>
        <sz val="10"/>
        <color indexed="8"/>
        <rFont val="Arial"/>
        <family val="2"/>
        <charset val="1"/>
      </rPr>
      <t xml:space="preserve">Membro de conselho superior da UFRJ </t>
    </r>
    <r>
      <rPr>
        <i/>
        <sz val="10"/>
        <color indexed="8"/>
        <rFont val="Arial"/>
        <family val="2"/>
        <charset val="1"/>
      </rPr>
      <t>(suplente do CEG e CEPG: 100% e CONSUNI: 50%)</t>
    </r>
    <r>
      <rPr>
        <sz val="10"/>
        <color indexed="8"/>
        <rFont val="Arial"/>
        <family val="2"/>
        <charset val="1"/>
      </rPr>
      <t xml:space="preserve"> (p/semestre)</t>
    </r>
  </si>
  <si>
    <r>
      <rPr>
        <sz val="10"/>
        <color indexed="8"/>
        <rFont val="Arial"/>
        <family val="2"/>
        <charset val="1"/>
      </rPr>
      <t xml:space="preserve">Membro de congregação e conselho de centro </t>
    </r>
    <r>
      <rPr>
        <i/>
        <sz val="10"/>
        <color indexed="8"/>
        <rFont val="Arial"/>
        <family val="2"/>
        <charset val="1"/>
      </rPr>
      <t xml:space="preserve">(suplente: 50%) </t>
    </r>
    <r>
      <rPr>
        <sz val="10"/>
        <color indexed="8"/>
        <rFont val="Arial"/>
        <family val="2"/>
        <charset val="1"/>
      </rPr>
      <t>(p/semestre)</t>
    </r>
  </si>
  <si>
    <t>Membro de comissão administrativa permanente (p/semestre)</t>
  </si>
  <si>
    <t>Membro de comissão ou grupo de trabalho temporário (p/mês)</t>
  </si>
  <si>
    <t>Participação como representante em outros colegiados superiores, dos centros ou das unidades, na UFRJ ou em outra IES (p/semestre)</t>
  </si>
  <si>
    <t>Participações em câmaras, comissões ou grupos de trabalho para tarefas administrativo-acadêmicas específicas (p/semestre)</t>
  </si>
  <si>
    <t>Participação na administração superior de fundações de apoio credenciadas pela UFRJ (p/semestre)</t>
  </si>
  <si>
    <t>Participação em órgãos públicos e agências reguladoras, preferencialmente relacionadas à área de atuação do docente (p/ semestre)</t>
  </si>
  <si>
    <t>Representação em conselhos e comissões de entidades de classe profissional e afins (p/ atividade/semestre)</t>
  </si>
  <si>
    <t>Participação em comissão de avaliação institucional, de curso ou de programas de Iniciação Científica na UFRJ ou outra IES (p/atividade)</t>
  </si>
  <si>
    <t>SOMA DOS PONTOS GRUPO 4 =</t>
  </si>
  <si>
    <t>Atividade de especialista, tal como revisor de periódico, membro de júri científico ou tecnológico etc...</t>
  </si>
  <si>
    <t>Presidente ou Membro de diretoria ou comitê gestor de entidade ou sociedade científica nacional e internacional</t>
  </si>
  <si>
    <t>SOMA DOS PONTOS GRUPO 5 =</t>
  </si>
  <si>
    <r>
      <rPr>
        <b/>
        <sz val="18"/>
        <color indexed="10"/>
        <rFont val="Calibri"/>
        <family val="2"/>
        <charset val="1"/>
      </rPr>
      <t>RESULTADO FINAL</t>
    </r>
    <r>
      <rPr>
        <sz val="20"/>
        <color indexed="10"/>
        <rFont val="Calibri"/>
        <family val="2"/>
        <charset val="1"/>
      </rPr>
      <t xml:space="preserve"> </t>
    </r>
  </si>
  <si>
    <t>PONTUAÇÃO OBTIDA</t>
  </si>
  <si>
    <t>APÓS PERFIL BÁSICO</t>
  </si>
  <si>
    <t>PONTUAÇÃO FINAL</t>
  </si>
  <si>
    <t>TOTAL FINAL</t>
  </si>
  <si>
    <t>ATENDIMENTO AO PERFIL BÁSICO (P.B.)</t>
  </si>
  <si>
    <t>P.B. (70%)</t>
  </si>
  <si>
    <t>Valores Máximos</t>
  </si>
  <si>
    <t>Booleano</t>
  </si>
  <si>
    <t>Não</t>
  </si>
  <si>
    <t>PERFIL BÁSICO 70%</t>
  </si>
  <si>
    <t>Grupo de Atividades</t>
  </si>
  <si>
    <t>Classes A,B e C</t>
  </si>
  <si>
    <t>Classe D</t>
  </si>
  <si>
    <t>Classe E</t>
  </si>
  <si>
    <t>Sim</t>
  </si>
  <si>
    <t>Grupo 1 - Atividades de Ensino Básico, Graduação e /ou Pós-graduação</t>
  </si>
  <si>
    <t>Grupo 1 - Ensino Básico, Graduação e /ou Pós-graduação</t>
  </si>
  <si>
    <t>Grupo 2 - Atividades de Pesquisa e Produção Intelectual</t>
  </si>
  <si>
    <t>Grupo 2 - Pesquisa e Produção Intelectual</t>
  </si>
  <si>
    <t>Grupo 3 - Atividades de Extensão</t>
  </si>
  <si>
    <t>Grupo 3 - Extensão</t>
  </si>
  <si>
    <t>Grupo 4 - Atividades de Gestão e Representação</t>
  </si>
  <si>
    <t>Grupo 4 - Gestão e Representação</t>
  </si>
  <si>
    <t>Grupo 5 - Qualificação Acadêmico-Profissional e Outras Atividades</t>
  </si>
  <si>
    <t>Grupo 5 - Qualificação Acadêmico profissional e Outras</t>
  </si>
  <si>
    <t>Total</t>
  </si>
  <si>
    <t>SOMA=</t>
  </si>
  <si>
    <t>Pontos para promoção/progressão</t>
  </si>
  <si>
    <t>Departamentos:</t>
  </si>
  <si>
    <t>DCC</t>
  </si>
  <si>
    <t>DEE</t>
  </si>
  <si>
    <t>CLASSE</t>
  </si>
  <si>
    <t>A</t>
  </si>
  <si>
    <t>DEG</t>
  </si>
  <si>
    <t>B</t>
  </si>
  <si>
    <t>DEI</t>
  </si>
  <si>
    <t>C</t>
  </si>
  <si>
    <t>DEL</t>
  </si>
  <si>
    <t>D</t>
  </si>
  <si>
    <t>DEM</t>
  </si>
  <si>
    <t>E</t>
  </si>
  <si>
    <t>DENO</t>
  </si>
  <si>
    <t>DES</t>
  </si>
  <si>
    <t>DET</t>
  </si>
  <si>
    <t>DMM</t>
  </si>
  <si>
    <t>DMC</t>
  </si>
  <si>
    <t>DRHIMA</t>
  </si>
  <si>
    <t>UNIDADE ADOTADA</t>
  </si>
  <si>
    <t>p/hora-aula</t>
  </si>
  <si>
    <t>p/hora-aula-atendimento</t>
  </si>
  <si>
    <t>p/aluno/semestre</t>
  </si>
  <si>
    <t>p/supervisão/ semestre</t>
  </si>
  <si>
    <t>p/banca</t>
  </si>
  <si>
    <t>p/livro</t>
  </si>
  <si>
    <t xml:space="preserve">p/capítulo  </t>
  </si>
  <si>
    <t>p/artigo</t>
  </si>
  <si>
    <t>p/trabalho</t>
  </si>
  <si>
    <t>p/resumo</t>
  </si>
  <si>
    <t>p/palestra</t>
  </si>
  <si>
    <t>p/publicação</t>
  </si>
  <si>
    <t>p/monografia</t>
  </si>
  <si>
    <t>p/dissertação</t>
  </si>
  <si>
    <t>p/tese</t>
  </si>
  <si>
    <t>p/projeto/semestre</t>
  </si>
  <si>
    <t>p/norma</t>
  </si>
  <si>
    <t>p/patente</t>
  </si>
  <si>
    <t>p/software</t>
  </si>
  <si>
    <t>p/produto</t>
  </si>
  <si>
    <t>p/ unidade</t>
  </si>
  <si>
    <t>p/projeto/ semestre</t>
  </si>
  <si>
    <t>p/curso/ semestre</t>
  </si>
  <si>
    <t>p/aluno/ semestre</t>
  </si>
  <si>
    <t>p/atividade</t>
  </si>
  <si>
    <t>p/evento</t>
  </si>
  <si>
    <t>p/parecer</t>
  </si>
  <si>
    <t>p/revista/semestre</t>
  </si>
  <si>
    <t>p/atividade/ semestre</t>
  </si>
  <si>
    <t>p/unidade</t>
  </si>
  <si>
    <t>p/semestre</t>
  </si>
  <si>
    <t>p/mês</t>
  </si>
  <si>
    <t>p/ atividade/semestre</t>
  </si>
  <si>
    <t>p/prêmio</t>
  </si>
  <si>
    <t>p/título</t>
  </si>
  <si>
    <t>p/ 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</si>
</sst>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yy"/>
    <numFmt numFmtId="165" formatCode="0.0"/>
    <numFmt numFmtId="166" formatCode="#,##0.0000"/>
    <numFmt numFmtId="167" formatCode="0.0000"/>
    <numFmt numFmtId="168" formatCode="#,##0.0"/>
  </numFmts>
  <fonts count="30" x14ac:knownFonts="1">
    <font>
      <sz val="11"/>
      <color indexed="8"/>
      <name val="Calibri"/>
      <family val="2"/>
      <charset val="1"/>
    </font>
    <font>
      <b/>
      <sz val="16"/>
      <color indexed="60"/>
      <name val="Calibri"/>
      <family val="2"/>
      <charset val="1"/>
    </font>
    <font>
      <b/>
      <sz val="18"/>
      <color indexed="10"/>
      <name val="Calibri"/>
      <family val="2"/>
      <charset val="1"/>
    </font>
    <font>
      <b/>
      <sz val="16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6"/>
      <color indexed="10"/>
      <name val="Calibri"/>
      <family val="2"/>
      <charset val="1"/>
    </font>
    <font>
      <b/>
      <sz val="18"/>
      <name val="Calibri"/>
      <family val="2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1"/>
      <name val="Calibri"/>
      <family val="2"/>
      <charset val="1"/>
    </font>
    <font>
      <b/>
      <i/>
      <sz val="10"/>
      <name val="Arial"/>
      <charset val="1"/>
    </font>
    <font>
      <b/>
      <sz val="12"/>
      <name val="Arial"/>
      <charset val="1"/>
    </font>
    <font>
      <b/>
      <sz val="14"/>
      <color indexed="10"/>
      <name val="Calibri"/>
      <family val="2"/>
      <charset val="1"/>
    </font>
    <font>
      <b/>
      <u/>
      <sz val="16"/>
      <color indexed="10"/>
      <name val="Calibri"/>
      <family val="2"/>
      <charset val="1"/>
    </font>
    <font>
      <sz val="10"/>
      <color indexed="8"/>
      <name val="Arial"/>
      <charset val="1"/>
    </font>
    <font>
      <i/>
      <sz val="10"/>
      <color indexed="8"/>
      <name val="Arial"/>
      <charset val="1"/>
    </font>
    <font>
      <i/>
      <sz val="10"/>
      <name val="Arial"/>
      <charset val="1"/>
    </font>
    <font>
      <b/>
      <sz val="20"/>
      <color indexed="10"/>
      <name val="Calibri"/>
      <family val="2"/>
      <charset val="1"/>
    </font>
    <font>
      <b/>
      <u/>
      <sz val="20"/>
      <color indexed="10"/>
      <name val="Calibri"/>
      <family val="2"/>
      <charset val="1"/>
    </font>
    <font>
      <b/>
      <sz val="10"/>
      <name val="Arial"/>
      <family val="2"/>
      <charset val="1"/>
    </font>
    <font>
      <b/>
      <sz val="14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i/>
      <sz val="10"/>
      <color indexed="8"/>
      <name val="Arial"/>
      <family val="2"/>
      <charset val="1"/>
    </font>
    <font>
      <sz val="20"/>
      <color indexed="10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b/>
      <sz val="9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9"/>
      </patternFill>
    </fill>
    <fill>
      <patternFill patternType="solid">
        <fgColor indexed="47"/>
        <bgColor indexed="51"/>
      </patternFill>
    </fill>
    <fill>
      <patternFill patternType="solid">
        <fgColor indexed="41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24"/>
      </patternFill>
    </fill>
    <fill>
      <patternFill patternType="solid">
        <fgColor indexed="52"/>
        <bgColor indexed="51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24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60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0" fontId="11" fillId="0" borderId="0"/>
  </cellStyleXfs>
  <cellXfs count="27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wrapText="1"/>
    </xf>
    <xf numFmtId="0" fontId="0" fillId="2" borderId="1" xfId="0" applyFill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right" wrapText="1"/>
    </xf>
    <xf numFmtId="0" fontId="0" fillId="0" borderId="0" xfId="0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7" fillId="4" borderId="1" xfId="0" applyFont="1" applyFill="1" applyBorder="1" applyAlignment="1">
      <alignment wrapText="1"/>
    </xf>
    <xf numFmtId="0" fontId="0" fillId="4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10" fillId="4" borderId="1" xfId="1" applyFont="1" applyFill="1" applyBorder="1" applyAlignment="1">
      <alignment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8" fillId="0" borderId="0" xfId="0" applyFont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0" fillId="6" borderId="6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8" xfId="0" applyFill="1" applyBorder="1" applyAlignment="1">
      <alignment horizontal="center" vertical="center"/>
    </xf>
    <xf numFmtId="0" fontId="10" fillId="6" borderId="8" xfId="0" applyFont="1" applyFill="1" applyBorder="1" applyAlignment="1">
      <alignment vertical="center" wrapText="1"/>
    </xf>
    <xf numFmtId="0" fontId="11" fillId="6" borderId="8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wrapText="1"/>
    </xf>
    <xf numFmtId="0" fontId="10" fillId="6" borderId="8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0" fillId="5" borderId="6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wrapText="1"/>
    </xf>
    <xf numFmtId="0" fontId="0" fillId="5" borderId="7" xfId="0" applyFill="1" applyBorder="1" applyAlignment="1">
      <alignment horizontal="center" wrapText="1"/>
    </xf>
    <xf numFmtId="0" fontId="0" fillId="5" borderId="8" xfId="0" applyFill="1" applyBorder="1" applyAlignment="1">
      <alignment horizontal="center" vertical="center"/>
    </xf>
    <xf numFmtId="0" fontId="11" fillId="5" borderId="8" xfId="1" applyFont="1" applyFill="1" applyBorder="1" applyAlignment="1">
      <alignment vertical="center" wrapText="1"/>
    </xf>
    <xf numFmtId="0" fontId="11" fillId="5" borderId="8" xfId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0" fillId="7" borderId="6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 wrapText="1"/>
    </xf>
    <xf numFmtId="0" fontId="0" fillId="7" borderId="1" xfId="0" applyFill="1" applyBorder="1" applyAlignment="1">
      <alignment horizontal="center" vertical="center"/>
    </xf>
    <xf numFmtId="0" fontId="11" fillId="7" borderId="2" xfId="1" applyFont="1" applyFill="1" applyBorder="1" applyAlignment="1">
      <alignment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17" fillId="7" borderId="2" xfId="1" applyFont="1" applyFill="1" applyBorder="1" applyAlignment="1">
      <alignment vertical="center" wrapText="1"/>
    </xf>
    <xf numFmtId="0" fontId="0" fillId="8" borderId="0" xfId="0" applyFill="1" applyAlignment="1">
      <alignment horizontal="center" wrapText="1"/>
    </xf>
    <xf numFmtId="0" fontId="7" fillId="8" borderId="1" xfId="0" applyFont="1" applyFill="1" applyBorder="1" applyAlignment="1">
      <alignment horizontal="center" wrapText="1"/>
    </xf>
    <xf numFmtId="0" fontId="0" fillId="8" borderId="6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 wrapText="1"/>
    </xf>
    <xf numFmtId="0" fontId="0" fillId="8" borderId="1" xfId="0" applyFill="1" applyBorder="1" applyAlignment="1">
      <alignment horizontal="center" vertical="center"/>
    </xf>
    <xf numFmtId="0" fontId="17" fillId="8" borderId="2" xfId="1" applyFont="1" applyFill="1" applyBorder="1" applyAlignment="1">
      <alignment vertical="center" wrapText="1"/>
    </xf>
    <xf numFmtId="0" fontId="11" fillId="8" borderId="1" xfId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wrapText="1"/>
    </xf>
    <xf numFmtId="0" fontId="17" fillId="8" borderId="1" xfId="1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vertical="center" wrapText="1"/>
    </xf>
    <xf numFmtId="0" fontId="20" fillId="0" borderId="0" xfId="0" applyFont="1"/>
    <xf numFmtId="0" fontId="0" fillId="9" borderId="0" xfId="0" applyFill="1" applyAlignment="1">
      <alignment horizontal="center" wrapText="1"/>
    </xf>
    <xf numFmtId="0" fontId="7" fillId="9" borderId="1" xfId="0" applyFont="1" applyFill="1" applyBorder="1" applyAlignment="1">
      <alignment horizontal="center" wrapText="1"/>
    </xf>
    <xf numFmtId="0" fontId="0" fillId="10" borderId="0" xfId="0" applyFont="1" applyFill="1" applyAlignment="1">
      <alignment horizontal="center" wrapText="1"/>
    </xf>
    <xf numFmtId="0" fontId="0" fillId="9" borderId="1" xfId="0" applyFill="1" applyBorder="1" applyAlignment="1">
      <alignment horizontal="center" vertical="center"/>
    </xf>
    <xf numFmtId="0" fontId="10" fillId="9" borderId="1" xfId="1" applyFont="1" applyFill="1" applyBorder="1" applyAlignment="1">
      <alignment vertical="center" wrapText="1"/>
    </xf>
    <xf numFmtId="0" fontId="22" fillId="9" borderId="3" xfId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0" fillId="9" borderId="0" xfId="0" applyFill="1"/>
    <xf numFmtId="0" fontId="0" fillId="9" borderId="0" xfId="0" applyFill="1" applyBorder="1" applyAlignment="1">
      <alignment horizontal="center" wrapText="1"/>
    </xf>
    <xf numFmtId="0" fontId="0" fillId="10" borderId="0" xfId="0" applyFont="1" applyFill="1" applyBorder="1" applyAlignment="1">
      <alignment horizontal="center" wrapText="1"/>
    </xf>
    <xf numFmtId="2" fontId="0" fillId="9" borderId="0" xfId="0" applyNumberFormat="1" applyFill="1" applyBorder="1" applyAlignment="1">
      <alignment horizontal="center" wrapText="1"/>
    </xf>
    <xf numFmtId="2" fontId="23" fillId="9" borderId="0" xfId="0" applyNumberFormat="1" applyFont="1" applyFill="1" applyBorder="1" applyAlignment="1">
      <alignment horizontal="left" wrapText="1"/>
    </xf>
    <xf numFmtId="0" fontId="23" fillId="9" borderId="0" xfId="0" applyFont="1" applyFill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0" fillId="11" borderId="0" xfId="0" applyFill="1" applyAlignment="1">
      <alignment horizontal="center" wrapText="1"/>
    </xf>
    <xf numFmtId="0" fontId="7" fillId="11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 wrapText="1"/>
    </xf>
    <xf numFmtId="0" fontId="10" fillId="11" borderId="7" xfId="0" applyFont="1" applyFill="1" applyBorder="1" applyAlignment="1">
      <alignment vertical="center" wrapText="1"/>
    </xf>
    <xf numFmtId="0" fontId="10" fillId="11" borderId="7" xfId="0" applyFont="1" applyFill="1" applyBorder="1" applyAlignment="1">
      <alignment wrapText="1"/>
    </xf>
    <xf numFmtId="2" fontId="23" fillId="11" borderId="0" xfId="0" applyNumberFormat="1" applyFont="1" applyFill="1" applyAlignment="1">
      <alignment horizontal="center" wrapText="1"/>
    </xf>
    <xf numFmtId="0" fontId="23" fillId="3" borderId="0" xfId="0" applyFont="1" applyFill="1" applyBorder="1" applyAlignment="1">
      <alignment horizontal="right" wrapText="1"/>
    </xf>
    <xf numFmtId="0" fontId="0" fillId="12" borderId="0" xfId="0" applyFill="1" applyAlignment="1">
      <alignment horizontal="center" wrapText="1"/>
    </xf>
    <xf numFmtId="0" fontId="7" fillId="12" borderId="1" xfId="0" applyFont="1" applyFill="1" applyBorder="1" applyAlignment="1">
      <alignment horizontal="center" wrapText="1"/>
    </xf>
    <xf numFmtId="0" fontId="0" fillId="12" borderId="1" xfId="0" applyFill="1" applyBorder="1" applyAlignment="1">
      <alignment horizontal="center" vertical="center"/>
    </xf>
    <xf numFmtId="0" fontId="11" fillId="12" borderId="1" xfId="1" applyFont="1" applyFill="1" applyBorder="1" applyAlignment="1">
      <alignment vertical="center" wrapText="1"/>
    </xf>
    <xf numFmtId="2" fontId="23" fillId="12" borderId="0" xfId="0" applyNumberFormat="1" applyFont="1" applyFill="1" applyAlignment="1">
      <alignment horizontal="left" wrapText="1"/>
    </xf>
    <xf numFmtId="0" fontId="23" fillId="12" borderId="0" xfId="0" applyFont="1" applyFill="1" applyAlignment="1">
      <alignment horizontal="left" wrapText="1"/>
    </xf>
    <xf numFmtId="0" fontId="24" fillId="7" borderId="9" xfId="0" applyFont="1" applyFill="1" applyBorder="1" applyAlignment="1">
      <alignment horizontal="left" vertical="top" wrapText="1"/>
    </xf>
    <xf numFmtId="0" fontId="0" fillId="7" borderId="0" xfId="0" applyFont="1" applyFill="1" applyAlignment="1">
      <alignment horizontal="right" wrapText="1"/>
    </xf>
    <xf numFmtId="2" fontId="23" fillId="7" borderId="0" xfId="0" applyNumberFormat="1" applyFont="1" applyFill="1" applyAlignment="1">
      <alignment horizontal="left" wrapText="1"/>
    </xf>
    <xf numFmtId="0" fontId="23" fillId="7" borderId="0" xfId="0" applyFont="1" applyFill="1" applyAlignment="1">
      <alignment horizontal="left" wrapText="1"/>
    </xf>
    <xf numFmtId="0" fontId="0" fillId="13" borderId="0" xfId="0" applyFill="1" applyAlignment="1">
      <alignment horizontal="center" wrapText="1"/>
    </xf>
    <xf numFmtId="0" fontId="7" fillId="13" borderId="1" xfId="0" applyFont="1" applyFill="1" applyBorder="1" applyAlignment="1">
      <alignment horizontal="center" wrapText="1"/>
    </xf>
    <xf numFmtId="0" fontId="0" fillId="13" borderId="1" xfId="0" applyFill="1" applyBorder="1" applyAlignment="1">
      <alignment horizontal="center" vertical="center"/>
    </xf>
    <xf numFmtId="0" fontId="17" fillId="13" borderId="2" xfId="1" applyFont="1" applyFill="1" applyBorder="1" applyAlignment="1">
      <alignment vertical="center" wrapText="1"/>
    </xf>
    <xf numFmtId="0" fontId="11" fillId="13" borderId="2" xfId="1" applyFont="1" applyFill="1" applyBorder="1" applyAlignment="1">
      <alignment vertical="center" wrapText="1"/>
    </xf>
    <xf numFmtId="2" fontId="23" fillId="13" borderId="0" xfId="0" applyNumberFormat="1" applyFont="1" applyFill="1"/>
    <xf numFmtId="0" fontId="0" fillId="13" borderId="0" xfId="0" applyFill="1"/>
    <xf numFmtId="2" fontId="0" fillId="0" borderId="0" xfId="0" applyNumberFormat="1" applyAlignment="1">
      <alignment horizontal="center"/>
    </xf>
    <xf numFmtId="0" fontId="0" fillId="14" borderId="1" xfId="0" applyFill="1" applyBorder="1"/>
    <xf numFmtId="2" fontId="0" fillId="14" borderId="1" xfId="0" applyNumberFormat="1" applyFont="1" applyFill="1" applyBorder="1" applyAlignment="1">
      <alignment horizontal="center"/>
    </xf>
    <xf numFmtId="0" fontId="7" fillId="14" borderId="1" xfId="0" applyFont="1" applyFill="1" applyBorder="1"/>
    <xf numFmtId="2" fontId="7" fillId="15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9" fontId="0" fillId="7" borderId="1" xfId="0" applyNumberFormat="1" applyFont="1" applyFill="1" applyBorder="1" applyAlignment="1">
      <alignment horizontal="center"/>
    </xf>
    <xf numFmtId="2" fontId="0" fillId="7" borderId="1" xfId="0" applyNumberFormat="1" applyFont="1" applyFill="1" applyBorder="1" applyAlignment="1">
      <alignment horizontal="center"/>
    </xf>
    <xf numFmtId="0" fontId="27" fillId="0" borderId="0" xfId="0" applyFont="1"/>
    <xf numFmtId="0" fontId="0" fillId="0" borderId="1" xfId="0" applyBorder="1"/>
    <xf numFmtId="0" fontId="27" fillId="16" borderId="0" xfId="0" applyFont="1" applyFill="1"/>
    <xf numFmtId="0" fontId="0" fillId="16" borderId="0" xfId="0" applyFill="1"/>
    <xf numFmtId="0" fontId="0" fillId="14" borderId="0" xfId="0" applyFont="1" applyFill="1"/>
    <xf numFmtId="0" fontId="0" fillId="17" borderId="0" xfId="0" applyFont="1" applyFill="1"/>
    <xf numFmtId="0" fontId="0" fillId="17" borderId="0" xfId="0" applyFill="1" applyAlignment="1">
      <alignment horizontal="center"/>
    </xf>
    <xf numFmtId="165" fontId="0" fillId="16" borderId="0" xfId="0" applyNumberFormat="1" applyFill="1"/>
    <xf numFmtId="0" fontId="0" fillId="17" borderId="0" xfId="0" applyFont="1" applyFill="1" applyAlignment="1">
      <alignment horizontal="right"/>
    </xf>
    <xf numFmtId="0" fontId="27" fillId="14" borderId="0" xfId="0" applyFont="1" applyFill="1"/>
    <xf numFmtId="0" fontId="0" fillId="14" borderId="0" xfId="0" applyFont="1" applyFill="1" applyAlignment="1">
      <alignment horizontal="center"/>
    </xf>
    <xf numFmtId="0" fontId="0" fillId="9" borderId="1" xfId="0" applyFill="1" applyBorder="1"/>
    <xf numFmtId="0" fontId="12" fillId="9" borderId="10" xfId="0" applyFont="1" applyFill="1" applyBorder="1" applyAlignment="1">
      <alignment wrapText="1"/>
    </xf>
    <xf numFmtId="0" fontId="7" fillId="9" borderId="11" xfId="0" applyFont="1" applyFill="1" applyBorder="1" applyAlignment="1">
      <alignment horizontal="center" wrapText="1"/>
    </xf>
    <xf numFmtId="0" fontId="7" fillId="9" borderId="12" xfId="0" applyFont="1" applyFill="1" applyBorder="1" applyAlignment="1">
      <alignment horizontal="center" wrapText="1"/>
    </xf>
    <xf numFmtId="0" fontId="12" fillId="9" borderId="0" xfId="0" applyFont="1" applyFill="1" applyAlignment="1">
      <alignment wrapText="1"/>
    </xf>
    <xf numFmtId="0" fontId="7" fillId="9" borderId="9" xfId="0" applyFont="1" applyFill="1" applyBorder="1" applyAlignment="1">
      <alignment horizontal="center" wrapText="1"/>
    </xf>
    <xf numFmtId="0" fontId="7" fillId="9" borderId="13" xfId="0" applyFont="1" applyFill="1" applyBorder="1" applyAlignment="1">
      <alignment horizontal="center" wrapText="1"/>
    </xf>
    <xf numFmtId="0" fontId="10" fillId="9" borderId="3" xfId="1" applyFont="1" applyFill="1" applyBorder="1" applyAlignment="1">
      <alignment vertical="center" wrapText="1"/>
    </xf>
    <xf numFmtId="166" fontId="10" fillId="9" borderId="2" xfId="1" applyNumberFormat="1" applyFont="1" applyFill="1" applyBorder="1" applyAlignment="1">
      <alignment horizontal="center" vertical="center" wrapText="1"/>
    </xf>
    <xf numFmtId="0" fontId="11" fillId="9" borderId="1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center" vertical="center" wrapText="1"/>
    </xf>
    <xf numFmtId="4" fontId="10" fillId="9" borderId="2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6" xfId="0" applyBorder="1"/>
    <xf numFmtId="0" fontId="12" fillId="11" borderId="10" xfId="0" applyFont="1" applyFill="1" applyBorder="1" applyAlignment="1">
      <alignment wrapText="1"/>
    </xf>
    <xf numFmtId="0" fontId="7" fillId="11" borderId="11" xfId="0" applyFont="1" applyFill="1" applyBorder="1" applyAlignment="1">
      <alignment horizontal="center" wrapText="1"/>
    </xf>
    <xf numFmtId="0" fontId="7" fillId="11" borderId="12" xfId="0" applyFont="1" applyFill="1" applyBorder="1" applyAlignment="1">
      <alignment horizontal="center" wrapText="1"/>
    </xf>
    <xf numFmtId="0" fontId="12" fillId="11" borderId="0" xfId="0" applyFont="1" applyFill="1" applyAlignment="1">
      <alignment wrapText="1"/>
    </xf>
    <xf numFmtId="0" fontId="7" fillId="11" borderId="9" xfId="0" applyFont="1" applyFill="1" applyBorder="1" applyAlignment="1">
      <alignment horizontal="center" wrapText="1"/>
    </xf>
    <xf numFmtId="0" fontId="7" fillId="11" borderId="13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vertical="center" wrapText="1"/>
    </xf>
    <xf numFmtId="1" fontId="11" fillId="11" borderId="15" xfId="1" applyNumberFormat="1" applyFont="1" applyFill="1" applyBorder="1" applyAlignment="1">
      <alignment horizontal="center" vertical="center" wrapText="1"/>
    </xf>
    <xf numFmtId="2" fontId="11" fillId="11" borderId="15" xfId="1" applyNumberFormat="1" applyFont="1" applyFill="1" applyBorder="1" applyAlignment="1">
      <alignment horizontal="center" vertical="center" wrapText="1"/>
    </xf>
    <xf numFmtId="0" fontId="11" fillId="11" borderId="2" xfId="1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wrapText="1"/>
    </xf>
    <xf numFmtId="0" fontId="11" fillId="11" borderId="16" xfId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center" wrapText="1"/>
    </xf>
    <xf numFmtId="0" fontId="0" fillId="0" borderId="17" xfId="0" applyBorder="1"/>
    <xf numFmtId="0" fontId="27" fillId="12" borderId="10" xfId="0" applyFont="1" applyFill="1" applyBorder="1" applyAlignment="1">
      <alignment wrapText="1"/>
    </xf>
    <xf numFmtId="0" fontId="0" fillId="12" borderId="11" xfId="0" applyFill="1" applyBorder="1" applyAlignment="1">
      <alignment horizontal="center" wrapText="1"/>
    </xf>
    <xf numFmtId="0" fontId="0" fillId="12" borderId="12" xfId="0" applyFill="1" applyBorder="1" applyAlignment="1">
      <alignment horizontal="center" wrapText="1"/>
    </xf>
    <xf numFmtId="0" fontId="12" fillId="12" borderId="0" xfId="0" applyFont="1" applyFill="1" applyAlignment="1">
      <alignment wrapText="1"/>
    </xf>
    <xf numFmtId="0" fontId="0" fillId="12" borderId="9" xfId="0" applyFill="1" applyBorder="1" applyAlignment="1">
      <alignment horizontal="center" wrapText="1"/>
    </xf>
    <xf numFmtId="0" fontId="0" fillId="12" borderId="13" xfId="0" applyFill="1" applyBorder="1" applyAlignment="1">
      <alignment horizontal="center" wrapText="1"/>
    </xf>
    <xf numFmtId="0" fontId="11" fillId="12" borderId="3" xfId="1" applyFont="1" applyFill="1" applyBorder="1" applyAlignment="1">
      <alignment vertical="center" wrapText="1"/>
    </xf>
    <xf numFmtId="1" fontId="11" fillId="12" borderId="2" xfId="1" applyNumberFormat="1" applyFont="1" applyFill="1" applyBorder="1" applyAlignment="1">
      <alignment horizontal="center" vertical="center" wrapText="1"/>
    </xf>
    <xf numFmtId="2" fontId="11" fillId="12" borderId="2" xfId="1" applyNumberFormat="1" applyFont="1" applyFill="1" applyBorder="1" applyAlignment="1">
      <alignment horizontal="center" vertical="center" wrapText="1"/>
    </xf>
    <xf numFmtId="0" fontId="11" fillId="12" borderId="2" xfId="1" applyFont="1" applyFill="1" applyBorder="1" applyAlignment="1">
      <alignment horizontal="center" vertical="center" wrapText="1"/>
    </xf>
    <xf numFmtId="166" fontId="11" fillId="12" borderId="2" xfId="1" applyNumberFormat="1" applyFont="1" applyFill="1" applyBorder="1" applyAlignment="1">
      <alignment horizontal="center" vertical="center" wrapText="1"/>
    </xf>
    <xf numFmtId="167" fontId="11" fillId="12" borderId="2" xfId="1" applyNumberFormat="1" applyFont="1" applyFill="1" applyBorder="1" applyAlignment="1">
      <alignment horizontal="center" vertical="center" wrapText="1"/>
    </xf>
    <xf numFmtId="168" fontId="11" fillId="12" borderId="2" xfId="1" applyNumberFormat="1" applyFont="1" applyFill="1" applyBorder="1" applyAlignment="1">
      <alignment horizontal="center" vertical="center" wrapText="1"/>
    </xf>
    <xf numFmtId="165" fontId="11" fillId="12" borderId="2" xfId="1" applyNumberFormat="1" applyFont="1" applyFill="1" applyBorder="1" applyAlignment="1">
      <alignment horizontal="center" vertical="center" wrapText="1"/>
    </xf>
    <xf numFmtId="0" fontId="11" fillId="12" borderId="16" xfId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vertical="center" wrapText="1"/>
    </xf>
    <xf numFmtId="0" fontId="0" fillId="0" borderId="7" xfId="0" applyBorder="1"/>
    <xf numFmtId="0" fontId="27" fillId="7" borderId="10" xfId="0" applyFont="1" applyFill="1" applyBorder="1" applyAlignment="1">
      <alignment wrapText="1"/>
    </xf>
    <xf numFmtId="0" fontId="0" fillId="7" borderId="11" xfId="0" applyFill="1" applyBorder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12" fillId="7" borderId="0" xfId="0" applyFont="1" applyFill="1" applyAlignment="1">
      <alignment wrapText="1"/>
    </xf>
    <xf numFmtId="0" fontId="0" fillId="7" borderId="9" xfId="0" applyFill="1" applyBorder="1" applyAlignment="1">
      <alignment horizontal="center" wrapText="1"/>
    </xf>
    <xf numFmtId="0" fontId="0" fillId="7" borderId="13" xfId="0" applyFill="1" applyBorder="1" applyAlignment="1">
      <alignment horizontal="center" wrapText="1"/>
    </xf>
    <xf numFmtId="0" fontId="11" fillId="7" borderId="15" xfId="1" applyFont="1" applyFill="1" applyBorder="1" applyAlignment="1">
      <alignment vertical="center" wrapText="1"/>
    </xf>
    <xf numFmtId="1" fontId="11" fillId="7" borderId="2" xfId="1" applyNumberFormat="1" applyFont="1" applyFill="1" applyBorder="1" applyAlignment="1">
      <alignment horizontal="center" vertical="center" wrapText="1"/>
    </xf>
    <xf numFmtId="2" fontId="11" fillId="7" borderId="2" xfId="1" applyNumberFormat="1" applyFont="1" applyFill="1" applyBorder="1" applyAlignment="1">
      <alignment horizontal="center" vertical="center" wrapText="1"/>
    </xf>
    <xf numFmtId="0" fontId="17" fillId="7" borderId="15" xfId="1" applyFont="1" applyFill="1" applyBorder="1" applyAlignment="1">
      <alignment vertical="center" wrapText="1"/>
    </xf>
    <xf numFmtId="0" fontId="29" fillId="7" borderId="3" xfId="1" applyFont="1" applyFill="1" applyBorder="1" applyAlignment="1">
      <alignment vertical="center" wrapText="1"/>
    </xf>
    <xf numFmtId="0" fontId="24" fillId="7" borderId="18" xfId="0" applyFont="1" applyFill="1" applyBorder="1" applyAlignment="1">
      <alignment horizontal="center" wrapText="1"/>
    </xf>
    <xf numFmtId="0" fontId="24" fillId="7" borderId="19" xfId="0" applyFont="1" applyFill="1" applyBorder="1" applyAlignment="1">
      <alignment horizontal="center" wrapText="1"/>
    </xf>
    <xf numFmtId="0" fontId="0" fillId="7" borderId="1" xfId="0" applyFill="1" applyBorder="1"/>
    <xf numFmtId="0" fontId="27" fillId="0" borderId="0" xfId="0" applyFont="1" applyAlignment="1">
      <alignment wrapText="1"/>
    </xf>
    <xf numFmtId="0" fontId="27" fillId="13" borderId="10" xfId="0" applyFont="1" applyFill="1" applyBorder="1" applyAlignment="1">
      <alignment wrapText="1"/>
    </xf>
    <xf numFmtId="0" fontId="0" fillId="13" borderId="11" xfId="0" applyFill="1" applyBorder="1" applyAlignment="1">
      <alignment horizontal="center" wrapText="1"/>
    </xf>
    <xf numFmtId="0" fontId="0" fillId="13" borderId="12" xfId="0" applyFill="1" applyBorder="1" applyAlignment="1">
      <alignment horizontal="center" wrapText="1"/>
    </xf>
    <xf numFmtId="0" fontId="12" fillId="13" borderId="0" xfId="0" applyFont="1" applyFill="1" applyAlignment="1">
      <alignment wrapText="1"/>
    </xf>
    <xf numFmtId="0" fontId="0" fillId="13" borderId="9" xfId="0" applyFill="1" applyBorder="1" applyAlignment="1">
      <alignment horizontal="center" wrapText="1"/>
    </xf>
    <xf numFmtId="0" fontId="0" fillId="13" borderId="13" xfId="0" applyFill="1" applyBorder="1" applyAlignment="1">
      <alignment horizontal="center" wrapText="1"/>
    </xf>
    <xf numFmtId="0" fontId="17" fillId="13" borderId="15" xfId="1" applyFont="1" applyFill="1" applyBorder="1" applyAlignment="1">
      <alignment vertical="center" wrapText="1"/>
    </xf>
    <xf numFmtId="1" fontId="11" fillId="13" borderId="2" xfId="1" applyNumberFormat="1" applyFont="1" applyFill="1" applyBorder="1" applyAlignment="1">
      <alignment horizontal="center" vertical="center" wrapText="1"/>
    </xf>
    <xf numFmtId="2" fontId="11" fillId="13" borderId="2" xfId="1" applyNumberFormat="1" applyFont="1" applyFill="1" applyBorder="1" applyAlignment="1">
      <alignment horizontal="center" vertical="center" wrapText="1"/>
    </xf>
    <xf numFmtId="0" fontId="11" fillId="13" borderId="1" xfId="1" applyFont="1" applyFill="1" applyBorder="1" applyAlignment="1">
      <alignment horizontal="center" vertical="center" wrapText="1"/>
    </xf>
    <xf numFmtId="0" fontId="17" fillId="13" borderId="1" xfId="1" applyFont="1" applyFill="1" applyBorder="1" applyAlignment="1">
      <alignment horizontal="center" vertical="center" wrapText="1"/>
    </xf>
    <xf numFmtId="168" fontId="11" fillId="13" borderId="2" xfId="1" applyNumberFormat="1" applyFont="1" applyFill="1" applyBorder="1" applyAlignment="1">
      <alignment horizontal="center" vertical="center" wrapText="1"/>
    </xf>
    <xf numFmtId="3" fontId="11" fillId="13" borderId="2" xfId="1" applyNumberFormat="1" applyFont="1" applyFill="1" applyBorder="1" applyAlignment="1">
      <alignment horizontal="center" vertical="center" wrapText="1"/>
    </xf>
    <xf numFmtId="0" fontId="11" fillId="13" borderId="15" xfId="1" applyFont="1" applyFill="1" applyBorder="1" applyAlignment="1">
      <alignment vertical="center" wrapText="1"/>
    </xf>
    <xf numFmtId="165" fontId="11" fillId="13" borderId="2" xfId="1" applyNumberFormat="1" applyFont="1" applyFill="1" applyBorder="1" applyAlignment="1">
      <alignment horizontal="center" vertical="center" wrapText="1"/>
    </xf>
    <xf numFmtId="167" fontId="11" fillId="13" borderId="2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9" fillId="8" borderId="0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right" wrapText="1"/>
    </xf>
    <xf numFmtId="0" fontId="7" fillId="8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9" fillId="7" borderId="0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right" wrapText="1"/>
    </xf>
    <xf numFmtId="0" fontId="7" fillId="7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7" fillId="6" borderId="1" xfId="0" applyFont="1" applyFill="1" applyBorder="1" applyAlignment="1">
      <alignment horizontal="right" wrapText="1"/>
    </xf>
    <xf numFmtId="0" fontId="7" fillId="6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right" wrapText="1"/>
    </xf>
    <xf numFmtId="0" fontId="9" fillId="4" borderId="5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 wrapText="1"/>
    </xf>
    <xf numFmtId="0" fontId="9" fillId="6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3" fillId="13" borderId="0" xfId="0" applyFont="1" applyFill="1" applyBorder="1" applyAlignment="1">
      <alignment horizontal="right" wrapText="1"/>
    </xf>
    <xf numFmtId="0" fontId="9" fillId="13" borderId="0" xfId="0" applyFont="1" applyFill="1" applyBorder="1" applyAlignment="1">
      <alignment horizontal="center" wrapText="1"/>
    </xf>
    <xf numFmtId="0" fontId="7" fillId="13" borderId="1" xfId="0" applyFont="1" applyFill="1" applyBorder="1" applyAlignment="1">
      <alignment horizontal="center" wrapText="1"/>
    </xf>
    <xf numFmtId="0" fontId="0" fillId="13" borderId="0" xfId="0" applyFill="1" applyBorder="1" applyAlignment="1">
      <alignment horizontal="center" wrapText="1"/>
    </xf>
    <xf numFmtId="0" fontId="0" fillId="13" borderId="0" xfId="0" applyFill="1" applyBorder="1" applyAlignment="1">
      <alignment horizontal="right" wrapText="1"/>
    </xf>
    <xf numFmtId="2" fontId="0" fillId="13" borderId="0" xfId="0" applyNumberFormat="1" applyFill="1" applyBorder="1" applyAlignment="1">
      <alignment horizontal="left" wrapText="1"/>
    </xf>
    <xf numFmtId="0" fontId="0" fillId="7" borderId="0" xfId="0" applyFill="1" applyBorder="1" applyAlignment="1">
      <alignment horizontal="center" wrapText="1"/>
    </xf>
    <xf numFmtId="2" fontId="0" fillId="7" borderId="0" xfId="0" applyNumberFormat="1" applyFont="1" applyFill="1" applyBorder="1" applyAlignment="1">
      <alignment horizontal="left" wrapText="1"/>
    </xf>
    <xf numFmtId="0" fontId="23" fillId="7" borderId="0" xfId="0" applyFont="1" applyFill="1" applyBorder="1" applyAlignment="1">
      <alignment horizontal="right" wrapText="1"/>
    </xf>
    <xf numFmtId="0" fontId="9" fillId="12" borderId="0" xfId="0" applyFont="1" applyFill="1" applyBorder="1" applyAlignment="1">
      <alignment horizontal="center" wrapText="1"/>
    </xf>
    <xf numFmtId="0" fontId="7" fillId="12" borderId="1" xfId="0" applyFont="1" applyFill="1" applyBorder="1" applyAlignment="1">
      <alignment horizontal="center" wrapText="1"/>
    </xf>
    <xf numFmtId="0" fontId="0" fillId="12" borderId="0" xfId="0" applyFill="1" applyBorder="1" applyAlignment="1">
      <alignment horizontal="right" wrapText="1"/>
    </xf>
    <xf numFmtId="2" fontId="0" fillId="12" borderId="0" xfId="0" applyNumberFormat="1" applyFill="1" applyBorder="1" applyAlignment="1">
      <alignment horizontal="left" wrapText="1"/>
    </xf>
    <xf numFmtId="0" fontId="23" fillId="12" borderId="0" xfId="0" applyFont="1" applyFill="1" applyBorder="1" applyAlignment="1">
      <alignment horizontal="right" wrapText="1"/>
    </xf>
    <xf numFmtId="0" fontId="7" fillId="11" borderId="1" xfId="0" applyFont="1" applyFill="1" applyBorder="1" applyAlignment="1">
      <alignment horizontal="center" wrapText="1"/>
    </xf>
    <xf numFmtId="0" fontId="0" fillId="11" borderId="0" xfId="0" applyFill="1" applyBorder="1" applyAlignment="1">
      <alignment horizontal="center" wrapText="1"/>
    </xf>
    <xf numFmtId="0" fontId="0" fillId="11" borderId="0" xfId="0" applyFill="1" applyBorder="1" applyAlignment="1">
      <alignment horizontal="right" wrapText="1"/>
    </xf>
    <xf numFmtId="2" fontId="0" fillId="11" borderId="0" xfId="0" applyNumberFormat="1" applyFill="1" applyBorder="1" applyAlignment="1">
      <alignment horizontal="left" wrapText="1"/>
    </xf>
    <xf numFmtId="0" fontId="23" fillId="11" borderId="0" xfId="0" applyFont="1" applyFill="1" applyBorder="1" applyAlignment="1">
      <alignment horizontal="right" wrapText="1"/>
    </xf>
    <xf numFmtId="0" fontId="9" fillId="9" borderId="5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 wrapText="1"/>
    </xf>
    <xf numFmtId="0" fontId="0" fillId="9" borderId="0" xfId="0" applyFill="1" applyBorder="1" applyAlignment="1">
      <alignment horizontal="right" wrapText="1"/>
    </xf>
    <xf numFmtId="0" fontId="23" fillId="9" borderId="0" xfId="0" applyFont="1" applyFill="1" applyBorder="1" applyAlignment="1">
      <alignment horizontal="right" wrapText="1"/>
    </xf>
    <xf numFmtId="0" fontId="9" fillId="11" borderId="0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 vertical="distributed" wrapText="1"/>
    </xf>
    <xf numFmtId="0" fontId="7" fillId="11" borderId="14" xfId="0" applyFont="1" applyFill="1" applyBorder="1" applyAlignment="1">
      <alignment horizontal="center" vertical="distributed" wrapText="1"/>
    </xf>
    <xf numFmtId="0" fontId="7" fillId="12" borderId="14" xfId="0" applyFont="1" applyFill="1" applyBorder="1" applyAlignment="1">
      <alignment horizontal="center" vertical="distributed" wrapText="1"/>
    </xf>
    <xf numFmtId="0" fontId="7" fillId="7" borderId="1" xfId="0" applyFont="1" applyFill="1" applyBorder="1" applyAlignment="1">
      <alignment horizontal="center" vertical="distributed" wrapText="1"/>
    </xf>
    <xf numFmtId="0" fontId="7" fillId="13" borderId="1" xfId="0" applyFont="1" applyFill="1" applyBorder="1" applyAlignment="1">
      <alignment horizontal="center" vertical="distributed" wrapText="1"/>
    </xf>
  </cellXfs>
  <cellStyles count="2">
    <cellStyle name="Excel Built-in Explanatory Text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BEE3D3"/>
      <rgbColor rgb="00993366"/>
      <rgbColor rgb="00FFFFCC"/>
      <rgbColor rgb="00CCFFFF"/>
      <rgbColor rgb="00660066"/>
      <rgbColor rgb="00FF8080"/>
      <rgbColor rgb="000066CC"/>
      <rgbColor rgb="00DFC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BEEEEE"/>
      <rgbColor rgb="00CCFFCC"/>
      <rgbColor rgb="00EEEEEE"/>
      <rgbColor rgb="0099CCFF"/>
      <rgbColor rgb="00FF99CC"/>
      <rgbColor rgb="00CC99FF"/>
      <rgbColor rgb="00FFCC6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104775</xdr:colOff>
      <xdr:row>2</xdr:row>
      <xdr:rowOff>333375</xdr:rowOff>
    </xdr:from>
    <xdr:to>
      <xdr:col>4</xdr:col>
      <xdr:colOff>219075</xdr:colOff>
      <xdr:row>2</xdr:row>
      <xdr:rowOff>333375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 flipV="1">
          <a:off x="5229225" y="895350"/>
          <a:ext cx="447675" cy="0"/>
        </a:xfrm>
        <a:prstGeom prst="line">
          <a:avLst/>
        </a:prstGeom>
        <a:noFill/>
        <a:ln w="9525" cap="flat">
          <a:solidFill>
            <a:srgbClr val="000000"/>
          </a:solidFill>
          <a:round/>
          <a:headEnd type="triangle" w="med" len="med"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66"/>
  <sheetViews>
    <sheetView tabSelected="1" view="pageBreakPreview" topLeftCell="A150" zoomScale="60" zoomScaleNormal="130" workbookViewId="0">
      <selection activeCell="K3" sqref="K3"/>
    </sheetView>
  </sheetViews>
  <sheetFormatPr defaultColWidth="8.7109375" defaultRowHeight="15" x14ac:dyDescent="0.25"/>
  <cols>
    <col min="1" max="1" width="8.7109375" customWidth="1"/>
    <col min="2" max="2" width="50.42578125" customWidth="1"/>
    <col min="3" max="3" width="17.7109375" customWidth="1"/>
    <col min="4" max="19" width="5" customWidth="1"/>
    <col min="20" max="20" width="23" customWidth="1"/>
    <col min="21" max="21" width="8.7109375" style="1" customWidth="1"/>
  </cols>
  <sheetData>
    <row r="1" spans="1:21" ht="21" x14ac:dyDescent="0.25">
      <c r="A1" s="235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</row>
    <row r="2" spans="1:21" ht="23.25" x14ac:dyDescent="0.35">
      <c r="C2" s="2"/>
      <c r="D2" s="2"/>
      <c r="E2" s="2"/>
      <c r="F2" s="2"/>
      <c r="G2" s="2"/>
    </row>
    <row r="3" spans="1:21" ht="48.4" customHeight="1" x14ac:dyDescent="0.25">
      <c r="B3" s="3" t="s">
        <v>1</v>
      </c>
      <c r="C3" s="4"/>
      <c r="F3" s="242" t="s">
        <v>2</v>
      </c>
      <c r="G3" s="242"/>
      <c r="H3" s="242"/>
      <c r="I3" s="242"/>
      <c r="J3" s="242"/>
      <c r="K3" s="5"/>
      <c r="L3" s="5"/>
    </row>
    <row r="4" spans="1:21" ht="15.75" x14ac:dyDescent="0.25">
      <c r="B4" s="6" t="s">
        <v>3</v>
      </c>
      <c r="C4" s="243"/>
      <c r="D4" s="243"/>
      <c r="E4" s="243"/>
      <c r="F4" s="243"/>
      <c r="G4" s="243"/>
      <c r="H4" s="243"/>
      <c r="I4" s="243"/>
      <c r="J4" s="243"/>
    </row>
    <row r="5" spans="1:21" x14ac:dyDescent="0.25">
      <c r="B5" s="8" t="s">
        <v>4</v>
      </c>
      <c r="C5" s="244"/>
      <c r="D5" s="244"/>
      <c r="E5" s="244"/>
      <c r="F5" s="244"/>
      <c r="G5" s="244"/>
      <c r="H5" s="244"/>
      <c r="I5" s="244"/>
      <c r="J5" s="244"/>
    </row>
    <row r="6" spans="1:21" x14ac:dyDescent="0.25">
      <c r="B6" s="8" t="s">
        <v>5</v>
      </c>
      <c r="C6" s="7"/>
      <c r="D6" s="9"/>
      <c r="E6" s="9"/>
      <c r="F6" s="9"/>
      <c r="G6" s="9"/>
      <c r="H6" s="9"/>
      <c r="I6" s="9"/>
      <c r="J6" s="9"/>
    </row>
    <row r="7" spans="1:21" x14ac:dyDescent="0.25">
      <c r="B7" s="8" t="s">
        <v>6</v>
      </c>
      <c r="C7" s="7"/>
      <c r="D7" s="9"/>
      <c r="E7" s="9"/>
      <c r="F7" s="9"/>
      <c r="G7" s="9"/>
      <c r="H7" s="9"/>
      <c r="I7" s="9"/>
      <c r="J7" s="9"/>
    </row>
    <row r="8" spans="1:21" x14ac:dyDescent="0.25">
      <c r="B8" s="10" t="s">
        <v>7</v>
      </c>
      <c r="C8" s="7"/>
      <c r="D8" s="11"/>
      <c r="E8" s="11"/>
      <c r="F8" s="11"/>
      <c r="G8" s="11"/>
      <c r="H8" s="11"/>
      <c r="I8" s="11"/>
      <c r="J8" s="11"/>
    </row>
    <row r="9" spans="1:21" ht="30" x14ac:dyDescent="0.25">
      <c r="B9" s="10" t="s">
        <v>8</v>
      </c>
      <c r="C9" s="12"/>
      <c r="D9" s="11"/>
      <c r="E9" s="11"/>
      <c r="F9" s="11"/>
      <c r="G9" s="11"/>
      <c r="H9" s="11"/>
      <c r="I9" s="11"/>
      <c r="J9" s="11"/>
    </row>
    <row r="10" spans="1:21" ht="30" x14ac:dyDescent="0.25">
      <c r="B10" s="10" t="s">
        <v>9</v>
      </c>
      <c r="C10" s="12"/>
      <c r="D10" s="11"/>
      <c r="E10" s="11"/>
      <c r="F10" s="11"/>
      <c r="G10" s="11"/>
      <c r="H10" s="11"/>
      <c r="I10" s="11"/>
      <c r="J10" s="11"/>
    </row>
    <row r="11" spans="1:21" x14ac:dyDescent="0.25">
      <c r="D11" s="245" t="s">
        <v>10</v>
      </c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</row>
    <row r="12" spans="1:21" x14ac:dyDescent="0.25">
      <c r="B12" s="13"/>
      <c r="C12" s="14"/>
      <c r="D12" s="15">
        <f>C3</f>
        <v>0</v>
      </c>
      <c r="E12" s="16">
        <f t="shared" ref="E12:S12" si="0">D12-1</f>
        <v>-1</v>
      </c>
      <c r="F12" s="16">
        <f t="shared" si="0"/>
        <v>-2</v>
      </c>
      <c r="G12" s="16">
        <f t="shared" si="0"/>
        <v>-3</v>
      </c>
      <c r="H12" s="16">
        <f t="shared" si="0"/>
        <v>-4</v>
      </c>
      <c r="I12" s="16">
        <f t="shared" si="0"/>
        <v>-5</v>
      </c>
      <c r="J12" s="16">
        <f t="shared" si="0"/>
        <v>-6</v>
      </c>
      <c r="K12" s="16">
        <f t="shared" si="0"/>
        <v>-7</v>
      </c>
      <c r="L12" s="16">
        <f t="shared" si="0"/>
        <v>-8</v>
      </c>
      <c r="M12" s="16">
        <f t="shared" si="0"/>
        <v>-9</v>
      </c>
      <c r="N12" s="16">
        <f t="shared" si="0"/>
        <v>-10</v>
      </c>
      <c r="O12" s="16">
        <f t="shared" si="0"/>
        <v>-11</v>
      </c>
      <c r="P12" s="16">
        <f t="shared" si="0"/>
        <v>-12</v>
      </c>
      <c r="Q12" s="16">
        <f t="shared" si="0"/>
        <v>-13</v>
      </c>
      <c r="R12" s="16">
        <f t="shared" si="0"/>
        <v>-14</v>
      </c>
      <c r="S12" s="16">
        <f t="shared" si="0"/>
        <v>-15</v>
      </c>
      <c r="T12" s="16" t="s">
        <v>11</v>
      </c>
    </row>
    <row r="13" spans="1:21" x14ac:dyDescent="0.25">
      <c r="B13" s="8" t="s">
        <v>12</v>
      </c>
      <c r="C13" s="14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1" x14ac:dyDescent="0.25">
      <c r="B14" s="8" t="s">
        <v>13</v>
      </c>
      <c r="C14" s="19"/>
      <c r="D14" s="2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1" x14ac:dyDescent="0.25">
      <c r="B15" s="8" t="s">
        <v>14</v>
      </c>
      <c r="C15" s="19"/>
      <c r="D15" s="2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1" x14ac:dyDescent="0.25">
      <c r="B16" s="8" t="s">
        <v>15</v>
      </c>
      <c r="C16" s="21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</row>
    <row r="17" spans="1:21" x14ac:dyDescent="0.25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9" spans="1:21" ht="21" x14ac:dyDescent="0.25">
      <c r="A19" s="235" t="s">
        <v>16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</row>
    <row r="20" spans="1:21" ht="21" x14ac:dyDescent="0.35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1" ht="23.25" x14ac:dyDescent="0.35">
      <c r="A21" s="25"/>
      <c r="B21" s="238" t="str">
        <f>'PARÃMETROS - NÃO MEXER !'!B4</f>
        <v>Grupo 1 - Atividades de Ensino Básico, Graduação e /ou Pós-graduação</v>
      </c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6"/>
    </row>
    <row r="22" spans="1:21" s="1" customFormat="1" ht="13.9" customHeight="1" x14ac:dyDescent="0.25">
      <c r="A22" s="27"/>
      <c r="B22" s="239" t="s">
        <v>17</v>
      </c>
      <c r="C22" s="239"/>
      <c r="D22" s="28">
        <f>D12</f>
        <v>0</v>
      </c>
      <c r="E22" s="28">
        <f t="shared" ref="E22:S22" si="1">D22-1</f>
        <v>-1</v>
      </c>
      <c r="F22" s="28">
        <f t="shared" si="1"/>
        <v>-2</v>
      </c>
      <c r="G22" s="28">
        <f t="shared" si="1"/>
        <v>-3</v>
      </c>
      <c r="H22" s="28">
        <f t="shared" si="1"/>
        <v>-4</v>
      </c>
      <c r="I22" s="28">
        <f t="shared" si="1"/>
        <v>-5</v>
      </c>
      <c r="J22" s="28">
        <f t="shared" si="1"/>
        <v>-6</v>
      </c>
      <c r="K22" s="28">
        <f t="shared" si="1"/>
        <v>-7</v>
      </c>
      <c r="L22" s="28">
        <f t="shared" si="1"/>
        <v>-8</v>
      </c>
      <c r="M22" s="28">
        <f t="shared" si="1"/>
        <v>-9</v>
      </c>
      <c r="N22" s="28">
        <f t="shared" si="1"/>
        <v>-10</v>
      </c>
      <c r="O22" s="28">
        <f t="shared" si="1"/>
        <v>-11</v>
      </c>
      <c r="P22" s="28">
        <f t="shared" si="1"/>
        <v>-12</v>
      </c>
      <c r="Q22" s="28">
        <f t="shared" si="1"/>
        <v>-13</v>
      </c>
      <c r="R22" s="28">
        <f t="shared" si="1"/>
        <v>-14</v>
      </c>
      <c r="S22" s="28">
        <f t="shared" si="1"/>
        <v>-15</v>
      </c>
      <c r="T22" s="28" t="s">
        <v>11</v>
      </c>
      <c r="U22" s="29" t="s">
        <v>18</v>
      </c>
    </row>
    <row r="23" spans="1:21" ht="13.9" customHeight="1" x14ac:dyDescent="0.25">
      <c r="A23" s="25"/>
      <c r="B23" s="240" t="s">
        <v>19</v>
      </c>
      <c r="C23" s="240"/>
      <c r="D23" s="30" t="s">
        <v>20</v>
      </c>
      <c r="E23" s="30" t="s">
        <v>20</v>
      </c>
      <c r="F23" s="30" t="s">
        <v>20</v>
      </c>
      <c r="G23" s="30" t="s">
        <v>20</v>
      </c>
      <c r="H23" s="30" t="s">
        <v>20</v>
      </c>
      <c r="I23" s="30" t="s">
        <v>20</v>
      </c>
      <c r="J23" s="30" t="s">
        <v>20</v>
      </c>
      <c r="K23" s="30" t="s">
        <v>20</v>
      </c>
      <c r="L23" s="30" t="s">
        <v>20</v>
      </c>
      <c r="M23" s="30" t="s">
        <v>20</v>
      </c>
      <c r="N23" s="30" t="s">
        <v>20</v>
      </c>
      <c r="O23" s="30" t="s">
        <v>20</v>
      </c>
      <c r="P23" s="30" t="s">
        <v>20</v>
      </c>
      <c r="Q23" s="30" t="s">
        <v>20</v>
      </c>
      <c r="R23" s="30" t="s">
        <v>20</v>
      </c>
      <c r="S23" s="30" t="s">
        <v>20</v>
      </c>
      <c r="T23" s="30" t="s">
        <v>20</v>
      </c>
      <c r="U23" s="31"/>
    </row>
    <row r="24" spans="1:21" ht="25.5" x14ac:dyDescent="0.25">
      <c r="A24" s="32">
        <v>1</v>
      </c>
      <c r="B24" s="33" t="s">
        <v>21</v>
      </c>
      <c r="C24" s="34" t="s">
        <v>22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6">
        <f t="shared" ref="U24:U46" si="2">SUM(D24:S24)</f>
        <v>0</v>
      </c>
    </row>
    <row r="25" spans="1:21" ht="25.5" x14ac:dyDescent="0.25">
      <c r="A25" s="32">
        <f t="shared" ref="A25:A46" si="3">A24+1</f>
        <v>2</v>
      </c>
      <c r="B25" s="33" t="s">
        <v>23</v>
      </c>
      <c r="C25" s="34" t="s">
        <v>22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6">
        <f t="shared" si="2"/>
        <v>0</v>
      </c>
    </row>
    <row r="26" spans="1:21" ht="30" x14ac:dyDescent="0.25">
      <c r="A26" s="32">
        <f t="shared" si="3"/>
        <v>3</v>
      </c>
      <c r="B26" s="33" t="s">
        <v>24</v>
      </c>
      <c r="C26" s="34" t="s">
        <v>22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7">
        <f t="shared" si="2"/>
        <v>0</v>
      </c>
    </row>
    <row r="27" spans="1:21" ht="25.5" x14ac:dyDescent="0.25">
      <c r="A27" s="32">
        <f t="shared" si="3"/>
        <v>4</v>
      </c>
      <c r="B27" s="33" t="s">
        <v>25</v>
      </c>
      <c r="C27" s="34" t="s">
        <v>22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6">
        <f t="shared" si="2"/>
        <v>0</v>
      </c>
    </row>
    <row r="28" spans="1:21" ht="38.25" x14ac:dyDescent="0.25">
      <c r="A28" s="32">
        <f t="shared" si="3"/>
        <v>5</v>
      </c>
      <c r="B28" s="33" t="s">
        <v>26</v>
      </c>
      <c r="C28" s="34" t="s">
        <v>22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7">
        <f t="shared" si="2"/>
        <v>0</v>
      </c>
    </row>
    <row r="29" spans="1:21" ht="45" x14ac:dyDescent="0.25">
      <c r="A29" s="32">
        <f t="shared" si="3"/>
        <v>6</v>
      </c>
      <c r="B29" s="33" t="s">
        <v>27</v>
      </c>
      <c r="C29" s="34" t="s">
        <v>22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7">
        <f t="shared" si="2"/>
        <v>0</v>
      </c>
    </row>
    <row r="30" spans="1:21" ht="25.5" x14ac:dyDescent="0.25">
      <c r="A30" s="32">
        <f t="shared" si="3"/>
        <v>7</v>
      </c>
      <c r="B30" s="33" t="s">
        <v>28</v>
      </c>
      <c r="C30" s="34" t="s">
        <v>29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7">
        <f t="shared" si="2"/>
        <v>0</v>
      </c>
    </row>
    <row r="31" spans="1:21" ht="25.5" x14ac:dyDescent="0.25">
      <c r="A31" s="32">
        <f t="shared" si="3"/>
        <v>8</v>
      </c>
      <c r="B31" s="33" t="s">
        <v>30</v>
      </c>
      <c r="C31" s="34" t="s">
        <v>31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7">
        <f t="shared" si="2"/>
        <v>0</v>
      </c>
    </row>
    <row r="32" spans="1:21" ht="25.5" x14ac:dyDescent="0.25">
      <c r="A32" s="32">
        <f t="shared" si="3"/>
        <v>9</v>
      </c>
      <c r="B32" s="33" t="s">
        <v>32</v>
      </c>
      <c r="C32" s="34" t="s">
        <v>31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7">
        <f t="shared" si="2"/>
        <v>0</v>
      </c>
    </row>
    <row r="33" spans="1:21" x14ac:dyDescent="0.25">
      <c r="A33" s="32">
        <f t="shared" si="3"/>
        <v>10</v>
      </c>
      <c r="B33" s="33" t="s">
        <v>33</v>
      </c>
      <c r="C33" s="34" t="s">
        <v>31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7">
        <f t="shared" si="2"/>
        <v>0</v>
      </c>
    </row>
    <row r="34" spans="1:21" x14ac:dyDescent="0.25">
      <c r="A34" s="32">
        <f t="shared" si="3"/>
        <v>11</v>
      </c>
      <c r="B34" s="33" t="s">
        <v>34</v>
      </c>
      <c r="C34" s="34" t="s">
        <v>31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7">
        <f t="shared" si="2"/>
        <v>0</v>
      </c>
    </row>
    <row r="35" spans="1:21" x14ac:dyDescent="0.25">
      <c r="A35" s="32">
        <f t="shared" si="3"/>
        <v>12</v>
      </c>
      <c r="B35" s="33" t="s">
        <v>35</v>
      </c>
      <c r="C35" s="34" t="s">
        <v>31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7">
        <f t="shared" si="2"/>
        <v>0</v>
      </c>
    </row>
    <row r="36" spans="1:21" ht="25.5" x14ac:dyDescent="0.25">
      <c r="A36" s="32">
        <f t="shared" si="3"/>
        <v>13</v>
      </c>
      <c r="B36" s="33" t="s">
        <v>36</v>
      </c>
      <c r="C36" s="34" t="s">
        <v>31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7">
        <f t="shared" si="2"/>
        <v>0</v>
      </c>
    </row>
    <row r="37" spans="1:21" x14ac:dyDescent="0.25">
      <c r="A37" s="32">
        <f t="shared" si="3"/>
        <v>14</v>
      </c>
      <c r="B37" s="33" t="s">
        <v>37</v>
      </c>
      <c r="C37" s="34" t="s">
        <v>31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7">
        <f t="shared" si="2"/>
        <v>0</v>
      </c>
    </row>
    <row r="38" spans="1:21" x14ac:dyDescent="0.25">
      <c r="A38" s="32">
        <f t="shared" si="3"/>
        <v>15</v>
      </c>
      <c r="B38" s="33" t="s">
        <v>38</v>
      </c>
      <c r="C38" s="34" t="s">
        <v>31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7">
        <f t="shared" si="2"/>
        <v>0</v>
      </c>
    </row>
    <row r="39" spans="1:21" ht="25.5" x14ac:dyDescent="0.25">
      <c r="A39" s="32">
        <f t="shared" si="3"/>
        <v>16</v>
      </c>
      <c r="B39" s="33" t="s">
        <v>39</v>
      </c>
      <c r="C39" s="34" t="s">
        <v>40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7">
        <f t="shared" si="2"/>
        <v>0</v>
      </c>
    </row>
    <row r="40" spans="1:21" ht="25.5" x14ac:dyDescent="0.25">
      <c r="A40" s="32">
        <f t="shared" si="3"/>
        <v>17</v>
      </c>
      <c r="B40" s="33" t="s">
        <v>41</v>
      </c>
      <c r="C40" s="34" t="s">
        <v>40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7">
        <f t="shared" si="2"/>
        <v>0</v>
      </c>
    </row>
    <row r="41" spans="1:21" ht="25.5" x14ac:dyDescent="0.25">
      <c r="A41" s="32">
        <f t="shared" si="3"/>
        <v>18</v>
      </c>
      <c r="B41" s="33" t="s">
        <v>42</v>
      </c>
      <c r="C41" s="34" t="s">
        <v>43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7">
        <f t="shared" si="2"/>
        <v>0</v>
      </c>
    </row>
    <row r="42" spans="1:21" ht="25.5" x14ac:dyDescent="0.25">
      <c r="A42" s="32">
        <f t="shared" si="3"/>
        <v>19</v>
      </c>
      <c r="B42" s="33" t="s">
        <v>44</v>
      </c>
      <c r="C42" s="34" t="s">
        <v>43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7">
        <f t="shared" si="2"/>
        <v>0</v>
      </c>
    </row>
    <row r="43" spans="1:21" ht="25.5" x14ac:dyDescent="0.25">
      <c r="A43" s="32">
        <f t="shared" si="3"/>
        <v>20</v>
      </c>
      <c r="B43" s="33" t="s">
        <v>45</v>
      </c>
      <c r="C43" s="34" t="s">
        <v>43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7">
        <f t="shared" si="2"/>
        <v>0</v>
      </c>
    </row>
    <row r="44" spans="1:21" ht="25.5" x14ac:dyDescent="0.25">
      <c r="A44" s="32">
        <f t="shared" si="3"/>
        <v>21</v>
      </c>
      <c r="B44" s="33" t="s">
        <v>46</v>
      </c>
      <c r="C44" s="34" t="s">
        <v>43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7">
        <f t="shared" si="2"/>
        <v>0</v>
      </c>
    </row>
    <row r="45" spans="1:21" ht="25.5" x14ac:dyDescent="0.25">
      <c r="A45" s="32">
        <f t="shared" si="3"/>
        <v>22</v>
      </c>
      <c r="B45" s="33" t="s">
        <v>47</v>
      </c>
      <c r="C45" s="34" t="s">
        <v>43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7">
        <f t="shared" si="2"/>
        <v>0</v>
      </c>
    </row>
    <row r="46" spans="1:21" x14ac:dyDescent="0.25">
      <c r="A46" s="32">
        <f t="shared" si="3"/>
        <v>23</v>
      </c>
      <c r="B46" s="33" t="s">
        <v>48</v>
      </c>
      <c r="C46" s="34" t="s">
        <v>49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7">
        <f t="shared" si="2"/>
        <v>0</v>
      </c>
    </row>
    <row r="47" spans="1:21" x14ac:dyDescent="0.25">
      <c r="B47" s="38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40"/>
    </row>
    <row r="48" spans="1:21" x14ac:dyDescent="0.25">
      <c r="B48" s="38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40"/>
    </row>
    <row r="49" spans="1:38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0"/>
    </row>
    <row r="50" spans="1:38" ht="21" x14ac:dyDescent="0.25">
      <c r="A50" s="235" t="s">
        <v>50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</row>
    <row r="51" spans="1:38" ht="21" x14ac:dyDescent="0.35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0"/>
    </row>
    <row r="52" spans="1:38" ht="23.25" x14ac:dyDescent="0.35">
      <c r="B52" s="241" t="str">
        <f>'PARÃMETROS - NÃO MEXER !'!B5</f>
        <v>Grupo 2 - Atividades de Pesquisa e Produção Intelectual</v>
      </c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43"/>
    </row>
    <row r="53" spans="1:38" ht="13.9" customHeight="1" x14ac:dyDescent="0.25">
      <c r="B53" s="233" t="s">
        <v>17</v>
      </c>
      <c r="C53" s="233"/>
      <c r="D53" s="44">
        <f>C3</f>
        <v>0</v>
      </c>
      <c r="E53" s="44">
        <f t="shared" ref="E53:S53" si="4">D53-1</f>
        <v>-1</v>
      </c>
      <c r="F53" s="44">
        <f t="shared" si="4"/>
        <v>-2</v>
      </c>
      <c r="G53" s="44">
        <f t="shared" si="4"/>
        <v>-3</v>
      </c>
      <c r="H53" s="44">
        <f t="shared" si="4"/>
        <v>-4</v>
      </c>
      <c r="I53" s="44">
        <f t="shared" si="4"/>
        <v>-5</v>
      </c>
      <c r="J53" s="44">
        <f t="shared" si="4"/>
        <v>-6</v>
      </c>
      <c r="K53" s="44">
        <f t="shared" si="4"/>
        <v>-7</v>
      </c>
      <c r="L53" s="44">
        <f t="shared" si="4"/>
        <v>-8</v>
      </c>
      <c r="M53" s="44">
        <f t="shared" si="4"/>
        <v>-9</v>
      </c>
      <c r="N53" s="44">
        <f t="shared" si="4"/>
        <v>-10</v>
      </c>
      <c r="O53" s="44">
        <f t="shared" si="4"/>
        <v>-11</v>
      </c>
      <c r="P53" s="44">
        <f t="shared" si="4"/>
        <v>-12</v>
      </c>
      <c r="Q53" s="44">
        <f t="shared" si="4"/>
        <v>-13</v>
      </c>
      <c r="R53" s="44">
        <f t="shared" si="4"/>
        <v>-14</v>
      </c>
      <c r="S53" s="44">
        <f t="shared" si="4"/>
        <v>-15</v>
      </c>
      <c r="T53" s="44" t="s">
        <v>11</v>
      </c>
      <c r="U53" s="45" t="s">
        <v>18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s="1" customFormat="1" ht="13.9" customHeight="1" x14ac:dyDescent="0.25">
      <c r="B54" s="234" t="s">
        <v>19</v>
      </c>
      <c r="C54" s="234"/>
      <c r="D54" s="44" t="s">
        <v>20</v>
      </c>
      <c r="E54" s="44" t="s">
        <v>20</v>
      </c>
      <c r="F54" s="44" t="s">
        <v>20</v>
      </c>
      <c r="G54" s="44" t="s">
        <v>20</v>
      </c>
      <c r="H54" s="44" t="s">
        <v>20</v>
      </c>
      <c r="I54" s="44" t="s">
        <v>20</v>
      </c>
      <c r="J54" s="44" t="s">
        <v>20</v>
      </c>
      <c r="K54" s="44" t="s">
        <v>20</v>
      </c>
      <c r="L54" s="44" t="s">
        <v>20</v>
      </c>
      <c r="M54" s="44" t="s">
        <v>20</v>
      </c>
      <c r="N54" s="44" t="s">
        <v>20</v>
      </c>
      <c r="O54" s="44" t="s">
        <v>20</v>
      </c>
      <c r="P54" s="44" t="s">
        <v>20</v>
      </c>
      <c r="Q54" s="44" t="s">
        <v>20</v>
      </c>
      <c r="R54" s="44" t="s">
        <v>20</v>
      </c>
      <c r="S54" s="44" t="s">
        <v>20</v>
      </c>
      <c r="T54" s="44" t="s">
        <v>20</v>
      </c>
      <c r="U54" s="46"/>
    </row>
    <row r="55" spans="1:38" x14ac:dyDescent="0.25">
      <c r="A55" s="47">
        <v>1</v>
      </c>
      <c r="B55" s="48" t="s">
        <v>51</v>
      </c>
      <c r="C55" s="49" t="s">
        <v>52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50">
        <f t="shared" ref="U55:U80" si="5">SUM(D55:S55)</f>
        <v>0</v>
      </c>
    </row>
    <row r="56" spans="1:38" ht="30" customHeight="1" x14ac:dyDescent="0.25">
      <c r="A56" s="47">
        <f t="shared" ref="A56:A80" si="6">A55+1</f>
        <v>2</v>
      </c>
      <c r="B56" s="48" t="s">
        <v>53</v>
      </c>
      <c r="C56" s="49" t="s">
        <v>54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50">
        <f t="shared" si="5"/>
        <v>0</v>
      </c>
    </row>
    <row r="57" spans="1:38" ht="31.15" customHeight="1" x14ac:dyDescent="0.25">
      <c r="A57" s="47">
        <f t="shared" si="6"/>
        <v>3</v>
      </c>
      <c r="B57" s="48" t="s">
        <v>55</v>
      </c>
      <c r="C57" s="49" t="s">
        <v>52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50">
        <f t="shared" si="5"/>
        <v>0</v>
      </c>
    </row>
    <row r="58" spans="1:38" ht="25.5" x14ac:dyDescent="0.25">
      <c r="A58" s="47">
        <f t="shared" si="6"/>
        <v>4</v>
      </c>
      <c r="B58" s="48" t="s">
        <v>56</v>
      </c>
      <c r="C58" s="49" t="s">
        <v>57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6">
        <f t="shared" si="5"/>
        <v>0</v>
      </c>
    </row>
    <row r="59" spans="1:38" x14ac:dyDescent="0.25">
      <c r="A59" s="47">
        <f t="shared" si="6"/>
        <v>5</v>
      </c>
      <c r="B59" s="48" t="s">
        <v>58</v>
      </c>
      <c r="C59" s="49" t="s">
        <v>57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50">
        <f t="shared" si="5"/>
        <v>0</v>
      </c>
    </row>
    <row r="60" spans="1:38" ht="25.5" x14ac:dyDescent="0.25">
      <c r="A60" s="47">
        <f t="shared" si="6"/>
        <v>6</v>
      </c>
      <c r="B60" s="48" t="s">
        <v>59</v>
      </c>
      <c r="C60" s="49" t="s">
        <v>60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50">
        <f t="shared" si="5"/>
        <v>0</v>
      </c>
    </row>
    <row r="61" spans="1:38" x14ac:dyDescent="0.25">
      <c r="A61" s="47">
        <f t="shared" si="6"/>
        <v>7</v>
      </c>
      <c r="B61" s="48" t="s">
        <v>61</v>
      </c>
      <c r="C61" s="49" t="s">
        <v>62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50">
        <f t="shared" si="5"/>
        <v>0</v>
      </c>
    </row>
    <row r="62" spans="1:38" ht="25.5" x14ac:dyDescent="0.25">
      <c r="A62" s="47">
        <f t="shared" si="6"/>
        <v>8</v>
      </c>
      <c r="B62" s="48" t="s">
        <v>63</v>
      </c>
      <c r="C62" s="49" t="s">
        <v>60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50">
        <f t="shared" si="5"/>
        <v>0</v>
      </c>
    </row>
    <row r="63" spans="1:38" ht="26.25" x14ac:dyDescent="0.25">
      <c r="A63" s="47">
        <f t="shared" si="6"/>
        <v>9</v>
      </c>
      <c r="B63" s="51" t="s">
        <v>64</v>
      </c>
      <c r="C63" s="49" t="s">
        <v>65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50">
        <f t="shared" si="5"/>
        <v>0</v>
      </c>
    </row>
    <row r="64" spans="1:38" ht="26.25" x14ac:dyDescent="0.25">
      <c r="A64" s="47">
        <f t="shared" si="6"/>
        <v>10</v>
      </c>
      <c r="B64" s="51" t="s">
        <v>66</v>
      </c>
      <c r="C64" s="49" t="s">
        <v>60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50">
        <f t="shared" si="5"/>
        <v>0</v>
      </c>
    </row>
    <row r="65" spans="1:21" ht="25.5" x14ac:dyDescent="0.25">
      <c r="A65" s="47">
        <f t="shared" si="6"/>
        <v>11</v>
      </c>
      <c r="B65" s="48" t="s">
        <v>67</v>
      </c>
      <c r="C65" s="49" t="s">
        <v>68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50">
        <f t="shared" si="5"/>
        <v>0</v>
      </c>
    </row>
    <row r="66" spans="1:21" ht="25.5" x14ac:dyDescent="0.25">
      <c r="A66" s="47">
        <f t="shared" si="6"/>
        <v>12</v>
      </c>
      <c r="B66" s="48" t="s">
        <v>69</v>
      </c>
      <c r="C66" s="49" t="s">
        <v>70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50">
        <f t="shared" si="5"/>
        <v>0</v>
      </c>
    </row>
    <row r="67" spans="1:21" ht="26.25" x14ac:dyDescent="0.25">
      <c r="A67" s="47">
        <f t="shared" si="6"/>
        <v>13</v>
      </c>
      <c r="B67" s="51" t="s">
        <v>71</v>
      </c>
      <c r="C67" s="49" t="s">
        <v>72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50">
        <f t="shared" si="5"/>
        <v>0</v>
      </c>
    </row>
    <row r="68" spans="1:21" ht="26.25" x14ac:dyDescent="0.25">
      <c r="A68" s="47">
        <f t="shared" si="6"/>
        <v>14</v>
      </c>
      <c r="B68" s="51" t="s">
        <v>73</v>
      </c>
      <c r="C68" s="49" t="s">
        <v>74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50">
        <f t="shared" si="5"/>
        <v>0</v>
      </c>
    </row>
    <row r="69" spans="1:21" ht="26.25" x14ac:dyDescent="0.25">
      <c r="A69" s="47">
        <f t="shared" si="6"/>
        <v>15</v>
      </c>
      <c r="B69" s="51" t="s">
        <v>75</v>
      </c>
      <c r="C69" s="49" t="s">
        <v>76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50">
        <f t="shared" si="5"/>
        <v>0</v>
      </c>
    </row>
    <row r="70" spans="1:21" ht="26.25" x14ac:dyDescent="0.25">
      <c r="A70" s="47">
        <f t="shared" si="6"/>
        <v>16</v>
      </c>
      <c r="B70" s="51" t="s">
        <v>77</v>
      </c>
      <c r="C70" s="49" t="s">
        <v>78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50">
        <f t="shared" si="5"/>
        <v>0</v>
      </c>
    </row>
    <row r="71" spans="1:21" ht="26.25" x14ac:dyDescent="0.25">
      <c r="A71" s="47">
        <f t="shared" si="6"/>
        <v>17</v>
      </c>
      <c r="B71" s="51" t="s">
        <v>79</v>
      </c>
      <c r="C71" s="49" t="s">
        <v>78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50">
        <f t="shared" si="5"/>
        <v>0</v>
      </c>
    </row>
    <row r="72" spans="1:21" x14ac:dyDescent="0.25">
      <c r="A72" s="47">
        <f t="shared" si="6"/>
        <v>18</v>
      </c>
      <c r="B72" s="51" t="s">
        <v>80</v>
      </c>
      <c r="C72" s="49" t="s">
        <v>81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50">
        <f t="shared" si="5"/>
        <v>0</v>
      </c>
    </row>
    <row r="73" spans="1:21" x14ac:dyDescent="0.25">
      <c r="A73" s="47">
        <f t="shared" si="6"/>
        <v>19</v>
      </c>
      <c r="B73" s="51" t="s">
        <v>82</v>
      </c>
      <c r="C73" s="49" t="s">
        <v>83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50">
        <f t="shared" si="5"/>
        <v>0</v>
      </c>
    </row>
    <row r="74" spans="1:21" x14ac:dyDescent="0.25">
      <c r="A74" s="47">
        <f t="shared" si="6"/>
        <v>20</v>
      </c>
      <c r="B74" s="51" t="s">
        <v>84</v>
      </c>
      <c r="C74" s="49" t="s">
        <v>83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50">
        <f t="shared" si="5"/>
        <v>0</v>
      </c>
    </row>
    <row r="75" spans="1:21" x14ac:dyDescent="0.25">
      <c r="A75" s="47">
        <f t="shared" si="6"/>
        <v>21</v>
      </c>
      <c r="B75" s="51" t="s">
        <v>85</v>
      </c>
      <c r="C75" s="49" t="s">
        <v>83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50">
        <f t="shared" si="5"/>
        <v>0</v>
      </c>
    </row>
    <row r="76" spans="1:21" x14ac:dyDescent="0.25">
      <c r="A76" s="47">
        <f t="shared" si="6"/>
        <v>22</v>
      </c>
      <c r="B76" s="51" t="s">
        <v>86</v>
      </c>
      <c r="C76" s="49" t="s">
        <v>87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50">
        <f t="shared" si="5"/>
        <v>0</v>
      </c>
    </row>
    <row r="77" spans="1:21" x14ac:dyDescent="0.25">
      <c r="A77" s="47">
        <f t="shared" si="6"/>
        <v>23</v>
      </c>
      <c r="B77" s="51" t="s">
        <v>88</v>
      </c>
      <c r="C77" s="49" t="s">
        <v>87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50">
        <f t="shared" si="5"/>
        <v>0</v>
      </c>
    </row>
    <row r="78" spans="1:21" x14ac:dyDescent="0.25">
      <c r="A78" s="47">
        <f t="shared" si="6"/>
        <v>24</v>
      </c>
      <c r="B78" s="51" t="s">
        <v>89</v>
      </c>
      <c r="C78" s="49" t="s">
        <v>87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50">
        <f t="shared" si="5"/>
        <v>0</v>
      </c>
    </row>
    <row r="79" spans="1:21" x14ac:dyDescent="0.25">
      <c r="A79" s="47">
        <f t="shared" si="6"/>
        <v>25</v>
      </c>
      <c r="B79" s="51" t="s">
        <v>90</v>
      </c>
      <c r="C79" s="49" t="s">
        <v>91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50">
        <f t="shared" si="5"/>
        <v>0</v>
      </c>
    </row>
    <row r="80" spans="1:21" ht="26.25" x14ac:dyDescent="0.25">
      <c r="A80" s="47">
        <f t="shared" si="6"/>
        <v>26</v>
      </c>
      <c r="B80" s="51" t="s">
        <v>92</v>
      </c>
      <c r="C80" s="49" t="s">
        <v>93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50">
        <f t="shared" si="5"/>
        <v>0</v>
      </c>
    </row>
    <row r="81" spans="1:21" x14ac:dyDescent="0.25">
      <c r="B81" s="232"/>
      <c r="C81" s="232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0"/>
    </row>
    <row r="82" spans="1:21" x14ac:dyDescent="0.25">
      <c r="B82" s="38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40"/>
    </row>
    <row r="83" spans="1:21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0"/>
    </row>
    <row r="84" spans="1:21" ht="21" x14ac:dyDescent="0.25">
      <c r="A84" s="235" t="s">
        <v>50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</row>
    <row r="85" spans="1:21" ht="18.75" x14ac:dyDescent="0.3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40"/>
    </row>
    <row r="86" spans="1:21" ht="23.25" x14ac:dyDescent="0.35">
      <c r="B86" s="236" t="str">
        <f>'PARÃMETROS - NÃO MEXER !'!B6</f>
        <v>Grupo 3 - Atividades de Extensão</v>
      </c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54"/>
    </row>
    <row r="87" spans="1:21" ht="13.9" customHeight="1" x14ac:dyDescent="0.25">
      <c r="B87" s="237" t="s">
        <v>17</v>
      </c>
      <c r="C87" s="237"/>
      <c r="D87" s="55">
        <f>C3</f>
        <v>0</v>
      </c>
      <c r="E87" s="55">
        <f t="shared" ref="E87:S87" si="7">D87-1</f>
        <v>-1</v>
      </c>
      <c r="F87" s="55">
        <f t="shared" si="7"/>
        <v>-2</v>
      </c>
      <c r="G87" s="55">
        <f t="shared" si="7"/>
        <v>-3</v>
      </c>
      <c r="H87" s="55">
        <f t="shared" si="7"/>
        <v>-4</v>
      </c>
      <c r="I87" s="55">
        <f t="shared" si="7"/>
        <v>-5</v>
      </c>
      <c r="J87" s="55">
        <f t="shared" si="7"/>
        <v>-6</v>
      </c>
      <c r="K87" s="55">
        <f t="shared" si="7"/>
        <v>-7</v>
      </c>
      <c r="L87" s="55">
        <f t="shared" si="7"/>
        <v>-8</v>
      </c>
      <c r="M87" s="55">
        <f t="shared" si="7"/>
        <v>-9</v>
      </c>
      <c r="N87" s="55">
        <f t="shared" si="7"/>
        <v>-10</v>
      </c>
      <c r="O87" s="55">
        <f t="shared" si="7"/>
        <v>-11</v>
      </c>
      <c r="P87" s="55">
        <f t="shared" si="7"/>
        <v>-12</v>
      </c>
      <c r="Q87" s="55">
        <f t="shared" si="7"/>
        <v>-13</v>
      </c>
      <c r="R87" s="55">
        <f t="shared" si="7"/>
        <v>-14</v>
      </c>
      <c r="S87" s="55">
        <f t="shared" si="7"/>
        <v>-15</v>
      </c>
      <c r="T87" s="55" t="s">
        <v>11</v>
      </c>
      <c r="U87" s="56" t="s">
        <v>18</v>
      </c>
    </row>
    <row r="88" spans="1:21" ht="13.9" customHeight="1" x14ac:dyDescent="0.25">
      <c r="B88" s="228" t="s">
        <v>19</v>
      </c>
      <c r="C88" s="228"/>
      <c r="D88" s="57" t="s">
        <v>20</v>
      </c>
      <c r="E88" s="57" t="s">
        <v>20</v>
      </c>
      <c r="F88" s="57" t="s">
        <v>20</v>
      </c>
      <c r="G88" s="57" t="s">
        <v>20</v>
      </c>
      <c r="H88" s="57" t="s">
        <v>20</v>
      </c>
      <c r="I88" s="57" t="s">
        <v>20</v>
      </c>
      <c r="J88" s="57" t="s">
        <v>20</v>
      </c>
      <c r="K88" s="57" t="s">
        <v>20</v>
      </c>
      <c r="L88" s="57" t="s">
        <v>20</v>
      </c>
      <c r="M88" s="57" t="s">
        <v>20</v>
      </c>
      <c r="N88" s="57" t="s">
        <v>20</v>
      </c>
      <c r="O88" s="57" t="s">
        <v>20</v>
      </c>
      <c r="P88" s="57" t="s">
        <v>20</v>
      </c>
      <c r="Q88" s="57" t="s">
        <v>20</v>
      </c>
      <c r="R88" s="57" t="s">
        <v>20</v>
      </c>
      <c r="S88" s="57" t="s">
        <v>20</v>
      </c>
      <c r="T88" s="57" t="s">
        <v>20</v>
      </c>
      <c r="U88" s="58"/>
    </row>
    <row r="89" spans="1:21" ht="38.25" x14ac:dyDescent="0.25">
      <c r="A89" s="59">
        <v>1</v>
      </c>
      <c r="B89" s="60" t="s">
        <v>94</v>
      </c>
      <c r="C89" s="61" t="s">
        <v>95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6">
        <f t="shared" ref="U89:U111" si="8">SUM(D89:S89)</f>
        <v>0</v>
      </c>
    </row>
    <row r="90" spans="1:21" ht="38.25" x14ac:dyDescent="0.25">
      <c r="A90" s="59">
        <f t="shared" ref="A90:A111" si="9">A89+1</f>
        <v>2</v>
      </c>
      <c r="B90" s="60" t="s">
        <v>96</v>
      </c>
      <c r="C90" s="61" t="s">
        <v>95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6">
        <f t="shared" si="8"/>
        <v>0</v>
      </c>
    </row>
    <row r="91" spans="1:21" ht="38.25" x14ac:dyDescent="0.25">
      <c r="A91" s="59">
        <f t="shared" si="9"/>
        <v>3</v>
      </c>
      <c r="B91" s="60" t="s">
        <v>97</v>
      </c>
      <c r="C91" s="61" t="s">
        <v>98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6">
        <f t="shared" si="8"/>
        <v>0</v>
      </c>
    </row>
    <row r="92" spans="1:21" ht="38.25" x14ac:dyDescent="0.25">
      <c r="A92" s="59">
        <f t="shared" si="9"/>
        <v>4</v>
      </c>
      <c r="B92" s="60" t="s">
        <v>99</v>
      </c>
      <c r="C92" s="61" t="s">
        <v>22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6">
        <f t="shared" si="8"/>
        <v>0</v>
      </c>
    </row>
    <row r="93" spans="1:21" ht="38.25" x14ac:dyDescent="0.25">
      <c r="A93" s="59">
        <f t="shared" si="9"/>
        <v>5</v>
      </c>
      <c r="B93" s="60" t="s">
        <v>100</v>
      </c>
      <c r="C93" s="61" t="s">
        <v>31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6">
        <f t="shared" si="8"/>
        <v>0</v>
      </c>
    </row>
    <row r="94" spans="1:21" x14ac:dyDescent="0.25">
      <c r="A94" s="59">
        <f t="shared" si="9"/>
        <v>6</v>
      </c>
      <c r="B94" s="60" t="s">
        <v>101</v>
      </c>
      <c r="C94" s="61" t="s">
        <v>102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6">
        <f t="shared" si="8"/>
        <v>0</v>
      </c>
    </row>
    <row r="95" spans="1:21" ht="38.25" x14ac:dyDescent="0.25">
      <c r="A95" s="59">
        <f t="shared" si="9"/>
        <v>7</v>
      </c>
      <c r="B95" s="60" t="s">
        <v>103</v>
      </c>
      <c r="C95" s="61" t="s">
        <v>104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6">
        <f t="shared" si="8"/>
        <v>0</v>
      </c>
    </row>
    <row r="96" spans="1:21" x14ac:dyDescent="0.25">
      <c r="A96" s="59">
        <f t="shared" si="9"/>
        <v>8</v>
      </c>
      <c r="B96" s="60" t="s">
        <v>105</v>
      </c>
      <c r="C96" s="61" t="s">
        <v>106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6">
        <f t="shared" si="8"/>
        <v>0</v>
      </c>
    </row>
    <row r="97" spans="1:21" ht="25.5" x14ac:dyDescent="0.25">
      <c r="A97" s="59">
        <f t="shared" si="9"/>
        <v>9</v>
      </c>
      <c r="B97" s="60" t="s">
        <v>107</v>
      </c>
      <c r="C97" s="61" t="s">
        <v>104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6">
        <f t="shared" si="8"/>
        <v>0</v>
      </c>
    </row>
    <row r="98" spans="1:21" ht="38.25" x14ac:dyDescent="0.25">
      <c r="A98" s="59">
        <f t="shared" si="9"/>
        <v>10</v>
      </c>
      <c r="B98" s="60" t="s">
        <v>108</v>
      </c>
      <c r="C98" s="61" t="s">
        <v>106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6">
        <f t="shared" si="8"/>
        <v>0</v>
      </c>
    </row>
    <row r="99" spans="1:21" ht="27" customHeight="1" x14ac:dyDescent="0.25">
      <c r="A99" s="59">
        <f t="shared" si="9"/>
        <v>11</v>
      </c>
      <c r="B99" s="60" t="s">
        <v>109</v>
      </c>
      <c r="C99" s="61" t="s">
        <v>106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6">
        <f t="shared" si="8"/>
        <v>0</v>
      </c>
    </row>
    <row r="100" spans="1:21" ht="27" customHeight="1" x14ac:dyDescent="0.25">
      <c r="A100" s="59">
        <f t="shared" si="9"/>
        <v>12</v>
      </c>
      <c r="B100" s="60" t="s">
        <v>110</v>
      </c>
      <c r="C100" s="61" t="s">
        <v>104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6">
        <f t="shared" si="8"/>
        <v>0</v>
      </c>
    </row>
    <row r="101" spans="1:21" ht="27" customHeight="1" x14ac:dyDescent="0.25">
      <c r="A101" s="59">
        <f t="shared" si="9"/>
        <v>13</v>
      </c>
      <c r="B101" s="60" t="s">
        <v>111</v>
      </c>
      <c r="C101" s="61" t="s">
        <v>112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6">
        <f t="shared" si="8"/>
        <v>0</v>
      </c>
    </row>
    <row r="102" spans="1:21" ht="27" customHeight="1" x14ac:dyDescent="0.25">
      <c r="A102" s="59">
        <f t="shared" si="9"/>
        <v>14</v>
      </c>
      <c r="B102" s="60" t="s">
        <v>113</v>
      </c>
      <c r="C102" s="61" t="s">
        <v>114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6">
        <f t="shared" si="8"/>
        <v>0</v>
      </c>
    </row>
    <row r="103" spans="1:21" ht="27" customHeight="1" x14ac:dyDescent="0.25">
      <c r="A103" s="59">
        <f t="shared" si="9"/>
        <v>15</v>
      </c>
      <c r="B103" s="60" t="s">
        <v>115</v>
      </c>
      <c r="C103" s="61" t="s">
        <v>106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6">
        <f t="shared" si="8"/>
        <v>0</v>
      </c>
    </row>
    <row r="104" spans="1:21" ht="25.5" x14ac:dyDescent="0.25">
      <c r="A104" s="59">
        <f t="shared" si="9"/>
        <v>16</v>
      </c>
      <c r="B104" s="60" t="s">
        <v>116</v>
      </c>
      <c r="C104" s="61" t="s">
        <v>104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6">
        <f t="shared" si="8"/>
        <v>0</v>
      </c>
    </row>
    <row r="105" spans="1:21" x14ac:dyDescent="0.25">
      <c r="A105" s="59">
        <f t="shared" si="9"/>
        <v>17</v>
      </c>
      <c r="B105" s="60" t="s">
        <v>117</v>
      </c>
      <c r="C105" s="61" t="s">
        <v>104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6">
        <f t="shared" si="8"/>
        <v>0</v>
      </c>
    </row>
    <row r="106" spans="1:21" ht="38.25" x14ac:dyDescent="0.25">
      <c r="A106" s="59">
        <f t="shared" si="9"/>
        <v>18</v>
      </c>
      <c r="B106" s="60" t="s">
        <v>118</v>
      </c>
      <c r="C106" s="61" t="s">
        <v>104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6">
        <f t="shared" si="8"/>
        <v>0</v>
      </c>
    </row>
    <row r="107" spans="1:21" ht="38.25" x14ac:dyDescent="0.25">
      <c r="A107" s="59">
        <f t="shared" si="9"/>
        <v>19</v>
      </c>
      <c r="B107" s="60" t="s">
        <v>119</v>
      </c>
      <c r="C107" s="61" t="s">
        <v>120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6">
        <f t="shared" si="8"/>
        <v>0</v>
      </c>
    </row>
    <row r="108" spans="1:21" x14ac:dyDescent="0.25">
      <c r="A108" s="59">
        <f t="shared" si="9"/>
        <v>20</v>
      </c>
      <c r="B108" s="60" t="s">
        <v>121</v>
      </c>
      <c r="C108" s="61" t="s">
        <v>122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6">
        <f t="shared" si="8"/>
        <v>0</v>
      </c>
    </row>
    <row r="109" spans="1:21" ht="25.5" x14ac:dyDescent="0.25">
      <c r="A109" s="59">
        <f t="shared" si="9"/>
        <v>21</v>
      </c>
      <c r="B109" s="60" t="s">
        <v>123</v>
      </c>
      <c r="C109" s="61" t="s">
        <v>122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6">
        <f t="shared" si="8"/>
        <v>0</v>
      </c>
    </row>
    <row r="110" spans="1:21" x14ac:dyDescent="0.25">
      <c r="A110" s="59">
        <f t="shared" si="9"/>
        <v>22</v>
      </c>
      <c r="B110" s="60" t="s">
        <v>124</v>
      </c>
      <c r="C110" s="61" t="s">
        <v>104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6">
        <f t="shared" si="8"/>
        <v>0</v>
      </c>
    </row>
    <row r="111" spans="1:21" ht="25.5" x14ac:dyDescent="0.25">
      <c r="A111" s="59">
        <f t="shared" si="9"/>
        <v>23</v>
      </c>
      <c r="B111" s="60" t="s">
        <v>125</v>
      </c>
      <c r="C111" s="61" t="s">
        <v>122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6">
        <f t="shared" si="8"/>
        <v>0</v>
      </c>
    </row>
    <row r="112" spans="1:21" x14ac:dyDescent="0.25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0"/>
    </row>
    <row r="113" spans="1:38" x14ac:dyDescent="0.25">
      <c r="B113" s="38"/>
      <c r="C113" s="38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40"/>
    </row>
    <row r="114" spans="1:38" x14ac:dyDescent="0.25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0"/>
    </row>
    <row r="115" spans="1:38" ht="19.7" customHeight="1" x14ac:dyDescent="0.35">
      <c r="B115" s="224" t="s">
        <v>50</v>
      </c>
      <c r="C115" s="224"/>
      <c r="D115" s="224"/>
      <c r="E115" s="224"/>
      <c r="F115" s="224"/>
      <c r="G115" s="224"/>
      <c r="H115" s="224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40"/>
    </row>
    <row r="116" spans="1:38" ht="21" x14ac:dyDescent="0.35">
      <c r="B116" s="6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0"/>
    </row>
    <row r="117" spans="1:38" ht="23.25" x14ac:dyDescent="0.35">
      <c r="B117" s="229" t="str">
        <f>'PARÃMETROS - NÃO MEXER !'!B7</f>
        <v>Grupo 4 - Atividades de Gestão e Representação</v>
      </c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63"/>
    </row>
    <row r="118" spans="1:38" ht="13.9" customHeight="1" x14ac:dyDescent="0.25">
      <c r="B118" s="230" t="s">
        <v>17</v>
      </c>
      <c r="C118" s="230"/>
      <c r="D118" s="64">
        <f>C3</f>
        <v>0</v>
      </c>
      <c r="E118" s="64">
        <f t="shared" ref="E118:S118" si="10">D118-1</f>
        <v>-1</v>
      </c>
      <c r="F118" s="64">
        <f t="shared" si="10"/>
        <v>-2</v>
      </c>
      <c r="G118" s="64">
        <f t="shared" si="10"/>
        <v>-3</v>
      </c>
      <c r="H118" s="64">
        <f t="shared" si="10"/>
        <v>-4</v>
      </c>
      <c r="I118" s="64">
        <f t="shared" si="10"/>
        <v>-5</v>
      </c>
      <c r="J118" s="64">
        <f t="shared" si="10"/>
        <v>-6</v>
      </c>
      <c r="K118" s="64">
        <f t="shared" si="10"/>
        <v>-7</v>
      </c>
      <c r="L118" s="64">
        <f t="shared" si="10"/>
        <v>-8</v>
      </c>
      <c r="M118" s="64">
        <f t="shared" si="10"/>
        <v>-9</v>
      </c>
      <c r="N118" s="64">
        <f t="shared" si="10"/>
        <v>-10</v>
      </c>
      <c r="O118" s="64">
        <f t="shared" si="10"/>
        <v>-11</v>
      </c>
      <c r="P118" s="64">
        <f t="shared" si="10"/>
        <v>-12</v>
      </c>
      <c r="Q118" s="64">
        <f t="shared" si="10"/>
        <v>-13</v>
      </c>
      <c r="R118" s="64">
        <f t="shared" si="10"/>
        <v>-14</v>
      </c>
      <c r="S118" s="64">
        <f t="shared" si="10"/>
        <v>-15</v>
      </c>
      <c r="T118" s="64" t="s">
        <v>11</v>
      </c>
      <c r="U118" s="65" t="s">
        <v>18</v>
      </c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s="1" customFormat="1" ht="13.9" customHeight="1" x14ac:dyDescent="0.25">
      <c r="B119" s="231" t="s">
        <v>19</v>
      </c>
      <c r="C119" s="231"/>
      <c r="D119" s="64" t="s">
        <v>20</v>
      </c>
      <c r="E119" s="64" t="s">
        <v>20</v>
      </c>
      <c r="F119" s="64" t="s">
        <v>20</v>
      </c>
      <c r="G119" s="64" t="s">
        <v>20</v>
      </c>
      <c r="H119" s="64" t="s">
        <v>20</v>
      </c>
      <c r="I119" s="64" t="s">
        <v>20</v>
      </c>
      <c r="J119" s="64" t="s">
        <v>20</v>
      </c>
      <c r="K119" s="64" t="s">
        <v>20</v>
      </c>
      <c r="L119" s="64" t="s">
        <v>20</v>
      </c>
      <c r="M119" s="64" t="s">
        <v>20</v>
      </c>
      <c r="N119" s="64" t="s">
        <v>20</v>
      </c>
      <c r="O119" s="64" t="s">
        <v>20</v>
      </c>
      <c r="P119" s="64" t="s">
        <v>20</v>
      </c>
      <c r="Q119" s="64" t="s">
        <v>20</v>
      </c>
      <c r="R119" s="64" t="s">
        <v>20</v>
      </c>
      <c r="S119" s="64" t="s">
        <v>20</v>
      </c>
      <c r="T119" s="64" t="s">
        <v>20</v>
      </c>
      <c r="U119" s="66"/>
    </row>
    <row r="120" spans="1:38" x14ac:dyDescent="0.25">
      <c r="A120" s="67">
        <v>1</v>
      </c>
      <c r="B120" s="68" t="s">
        <v>126</v>
      </c>
      <c r="C120" s="69" t="s">
        <v>127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70">
        <f t="shared" ref="U120:U140" si="11">SUM(D120:S120)</f>
        <v>0</v>
      </c>
    </row>
    <row r="121" spans="1:38" x14ac:dyDescent="0.25">
      <c r="A121" s="67">
        <f t="shared" ref="A121:A140" si="12">A120+1</f>
        <v>2</v>
      </c>
      <c r="B121" s="68" t="s">
        <v>128</v>
      </c>
      <c r="C121" s="69" t="s">
        <v>127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70">
        <f t="shared" si="11"/>
        <v>0</v>
      </c>
    </row>
    <row r="122" spans="1:38" x14ac:dyDescent="0.25">
      <c r="A122" s="67">
        <f t="shared" si="12"/>
        <v>3</v>
      </c>
      <c r="B122" s="68" t="s">
        <v>129</v>
      </c>
      <c r="C122" s="69" t="s">
        <v>127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70">
        <f t="shared" si="11"/>
        <v>0</v>
      </c>
    </row>
    <row r="123" spans="1:38" x14ac:dyDescent="0.25">
      <c r="A123" s="67">
        <f t="shared" si="12"/>
        <v>4</v>
      </c>
      <c r="B123" s="68" t="s">
        <v>130</v>
      </c>
      <c r="C123" s="69" t="s">
        <v>127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70">
        <f t="shared" si="11"/>
        <v>0</v>
      </c>
    </row>
    <row r="124" spans="1:38" x14ac:dyDescent="0.25">
      <c r="A124" s="67">
        <f t="shared" si="12"/>
        <v>5</v>
      </c>
      <c r="B124" s="68" t="s">
        <v>131</v>
      </c>
      <c r="C124" s="69" t="s">
        <v>127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70">
        <f t="shared" si="11"/>
        <v>0</v>
      </c>
    </row>
    <row r="125" spans="1:38" x14ac:dyDescent="0.25">
      <c r="A125" s="67">
        <f t="shared" si="12"/>
        <v>6</v>
      </c>
      <c r="B125" s="68" t="s">
        <v>132</v>
      </c>
      <c r="C125" s="69" t="s">
        <v>127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70">
        <f t="shared" si="11"/>
        <v>0</v>
      </c>
    </row>
    <row r="126" spans="1:38" x14ac:dyDescent="0.25">
      <c r="A126" s="67">
        <f t="shared" si="12"/>
        <v>7</v>
      </c>
      <c r="B126" s="68" t="s">
        <v>133</v>
      </c>
      <c r="C126" s="69" t="s">
        <v>127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70">
        <f t="shared" si="11"/>
        <v>0</v>
      </c>
    </row>
    <row r="127" spans="1:38" ht="38.25" x14ac:dyDescent="0.25">
      <c r="A127" s="67">
        <f t="shared" si="12"/>
        <v>8</v>
      </c>
      <c r="B127" s="71" t="s">
        <v>134</v>
      </c>
      <c r="C127" s="69" t="s">
        <v>127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70">
        <f t="shared" si="11"/>
        <v>0</v>
      </c>
    </row>
    <row r="128" spans="1:38" x14ac:dyDescent="0.25">
      <c r="A128" s="67">
        <f t="shared" si="12"/>
        <v>9</v>
      </c>
      <c r="B128" s="71" t="s">
        <v>135</v>
      </c>
      <c r="C128" s="69" t="s">
        <v>127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70">
        <f t="shared" si="11"/>
        <v>0</v>
      </c>
    </row>
    <row r="129" spans="1:21" x14ac:dyDescent="0.25">
      <c r="A129" s="67">
        <f t="shared" si="12"/>
        <v>10</v>
      </c>
      <c r="B129" s="71" t="s">
        <v>136</v>
      </c>
      <c r="C129" s="69" t="s">
        <v>127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70">
        <f t="shared" si="11"/>
        <v>0</v>
      </c>
    </row>
    <row r="130" spans="1:21" ht="25.5" x14ac:dyDescent="0.25">
      <c r="A130" s="67">
        <f t="shared" si="12"/>
        <v>11</v>
      </c>
      <c r="B130" s="71" t="s">
        <v>137</v>
      </c>
      <c r="C130" s="69" t="s">
        <v>127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70">
        <f t="shared" si="11"/>
        <v>0</v>
      </c>
    </row>
    <row r="131" spans="1:21" ht="30" customHeight="1" x14ac:dyDescent="0.25">
      <c r="A131" s="67">
        <f t="shared" si="12"/>
        <v>12</v>
      </c>
      <c r="B131" s="71" t="s">
        <v>138</v>
      </c>
      <c r="C131" s="69" t="s">
        <v>127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70">
        <f t="shared" si="11"/>
        <v>0</v>
      </c>
    </row>
    <row r="132" spans="1:21" x14ac:dyDescent="0.25">
      <c r="A132" s="67">
        <f t="shared" si="12"/>
        <v>13</v>
      </c>
      <c r="B132" s="71" t="s">
        <v>139</v>
      </c>
      <c r="C132" s="69" t="s">
        <v>127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70">
        <f t="shared" si="11"/>
        <v>0</v>
      </c>
    </row>
    <row r="133" spans="1:21" x14ac:dyDescent="0.25">
      <c r="A133" s="67">
        <f t="shared" si="12"/>
        <v>14</v>
      </c>
      <c r="B133" s="71" t="s">
        <v>140</v>
      </c>
      <c r="C133" s="69" t="s">
        <v>141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70">
        <f t="shared" si="11"/>
        <v>0</v>
      </c>
    </row>
    <row r="134" spans="1:21" ht="38.25" x14ac:dyDescent="0.25">
      <c r="A134" s="67">
        <f t="shared" si="12"/>
        <v>15</v>
      </c>
      <c r="B134" s="71" t="s">
        <v>142</v>
      </c>
      <c r="C134" s="69" t="s">
        <v>127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70">
        <f t="shared" si="11"/>
        <v>0</v>
      </c>
    </row>
    <row r="135" spans="1:21" ht="33" customHeight="1" x14ac:dyDescent="0.25">
      <c r="A135" s="67">
        <f t="shared" si="12"/>
        <v>16</v>
      </c>
      <c r="B135" s="71" t="s">
        <v>143</v>
      </c>
      <c r="C135" s="69" t="s">
        <v>127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70">
        <f t="shared" si="11"/>
        <v>0</v>
      </c>
    </row>
    <row r="136" spans="1:21" ht="25.5" x14ac:dyDescent="0.25">
      <c r="A136" s="67">
        <f t="shared" si="12"/>
        <v>17</v>
      </c>
      <c r="B136" s="71" t="s">
        <v>144</v>
      </c>
      <c r="C136" s="69" t="s">
        <v>127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70">
        <f t="shared" si="11"/>
        <v>0</v>
      </c>
    </row>
    <row r="137" spans="1:21" ht="38.450000000000003" customHeight="1" x14ac:dyDescent="0.25">
      <c r="A137" s="67">
        <f t="shared" si="12"/>
        <v>18</v>
      </c>
      <c r="B137" s="68" t="s">
        <v>145</v>
      </c>
      <c r="C137" s="69" t="s">
        <v>127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70">
        <f t="shared" si="11"/>
        <v>0</v>
      </c>
    </row>
    <row r="138" spans="1:21" ht="30" customHeight="1" x14ac:dyDescent="0.25">
      <c r="A138" s="67">
        <f t="shared" si="12"/>
        <v>19</v>
      </c>
      <c r="B138" s="68" t="s">
        <v>146</v>
      </c>
      <c r="C138" s="69" t="s">
        <v>147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70">
        <f t="shared" si="11"/>
        <v>0</v>
      </c>
    </row>
    <row r="139" spans="1:21" ht="38.25" x14ac:dyDescent="0.25">
      <c r="A139" s="67">
        <f t="shared" si="12"/>
        <v>20</v>
      </c>
      <c r="B139" s="68" t="s">
        <v>148</v>
      </c>
      <c r="C139" s="69" t="s">
        <v>104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70">
        <f t="shared" si="11"/>
        <v>0</v>
      </c>
    </row>
    <row r="140" spans="1:21" ht="25.5" x14ac:dyDescent="0.25">
      <c r="A140" s="67">
        <f t="shared" si="12"/>
        <v>21</v>
      </c>
      <c r="B140" s="68" t="s">
        <v>149</v>
      </c>
      <c r="C140" s="69" t="s">
        <v>95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70">
        <f t="shared" si="11"/>
        <v>0</v>
      </c>
    </row>
    <row r="141" spans="1:21" x14ac:dyDescent="0.25">
      <c r="B141" s="232"/>
      <c r="C141" s="232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0"/>
    </row>
    <row r="142" spans="1:21" x14ac:dyDescent="0.25">
      <c r="B142" s="38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40"/>
    </row>
    <row r="143" spans="1:21" x14ac:dyDescent="0.25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0"/>
    </row>
    <row r="144" spans="1:21" ht="19.7" customHeight="1" x14ac:dyDescent="0.35">
      <c r="B144" s="224" t="s">
        <v>50</v>
      </c>
      <c r="C144" s="224"/>
      <c r="D144" s="224"/>
      <c r="E144" s="224"/>
      <c r="F144" s="224"/>
      <c r="G144" s="224"/>
      <c r="H144" s="224"/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40"/>
    </row>
    <row r="145" spans="1:38" ht="21" x14ac:dyDescent="0.35">
      <c r="B145" s="6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52"/>
    </row>
    <row r="146" spans="1:38" ht="23.25" x14ac:dyDescent="0.35">
      <c r="B146" s="225" t="str">
        <f>'PARÃMETROS - NÃO MEXER !'!B8</f>
        <v>Grupo 5 - Qualificação Acadêmico-Profissional e Outras Atividades</v>
      </c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72"/>
    </row>
    <row r="147" spans="1:38" ht="13.9" customHeight="1" x14ac:dyDescent="0.25">
      <c r="B147" s="226" t="s">
        <v>17</v>
      </c>
      <c r="C147" s="226"/>
      <c r="D147" s="73">
        <f>C3</f>
        <v>0</v>
      </c>
      <c r="E147" s="73">
        <f t="shared" ref="E147:S147" si="13">D147-1</f>
        <v>-1</v>
      </c>
      <c r="F147" s="73">
        <f t="shared" si="13"/>
        <v>-2</v>
      </c>
      <c r="G147" s="73">
        <f t="shared" si="13"/>
        <v>-3</v>
      </c>
      <c r="H147" s="73">
        <f t="shared" si="13"/>
        <v>-4</v>
      </c>
      <c r="I147" s="73">
        <f t="shared" si="13"/>
        <v>-5</v>
      </c>
      <c r="J147" s="73">
        <f t="shared" si="13"/>
        <v>-6</v>
      </c>
      <c r="K147" s="73">
        <f t="shared" si="13"/>
        <v>-7</v>
      </c>
      <c r="L147" s="73">
        <f t="shared" si="13"/>
        <v>-8</v>
      </c>
      <c r="M147" s="73">
        <f t="shared" si="13"/>
        <v>-9</v>
      </c>
      <c r="N147" s="73">
        <f t="shared" si="13"/>
        <v>-10</v>
      </c>
      <c r="O147" s="73">
        <f t="shared" si="13"/>
        <v>-11</v>
      </c>
      <c r="P147" s="73">
        <f t="shared" si="13"/>
        <v>-12</v>
      </c>
      <c r="Q147" s="73">
        <f t="shared" si="13"/>
        <v>-13</v>
      </c>
      <c r="R147" s="73">
        <f t="shared" si="13"/>
        <v>-14</v>
      </c>
      <c r="S147" s="73">
        <f t="shared" si="13"/>
        <v>-15</v>
      </c>
      <c r="T147" s="73" t="s">
        <v>11</v>
      </c>
      <c r="U147" s="74" t="s">
        <v>18</v>
      </c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s="1" customFormat="1" ht="13.9" customHeight="1" x14ac:dyDescent="0.25">
      <c r="B148" s="227" t="s">
        <v>19</v>
      </c>
      <c r="C148" s="227"/>
      <c r="D148" s="73" t="s">
        <v>20</v>
      </c>
      <c r="E148" s="73" t="s">
        <v>20</v>
      </c>
      <c r="F148" s="73" t="s">
        <v>20</v>
      </c>
      <c r="G148" s="73" t="s">
        <v>20</v>
      </c>
      <c r="H148" s="73" t="s">
        <v>20</v>
      </c>
      <c r="I148" s="73" t="s">
        <v>20</v>
      </c>
      <c r="J148" s="73" t="s">
        <v>20</v>
      </c>
      <c r="K148" s="73" t="s">
        <v>20</v>
      </c>
      <c r="L148" s="73" t="s">
        <v>20</v>
      </c>
      <c r="M148" s="73" t="s">
        <v>20</v>
      </c>
      <c r="N148" s="73" t="s">
        <v>20</v>
      </c>
      <c r="O148" s="73" t="s">
        <v>20</v>
      </c>
      <c r="P148" s="73" t="s">
        <v>20</v>
      </c>
      <c r="Q148" s="73" t="s">
        <v>20</v>
      </c>
      <c r="R148" s="73" t="s">
        <v>20</v>
      </c>
      <c r="S148" s="73" t="s">
        <v>20</v>
      </c>
      <c r="T148" s="73" t="s">
        <v>20</v>
      </c>
      <c r="U148" s="75"/>
    </row>
    <row r="149" spans="1:38" x14ac:dyDescent="0.25">
      <c r="A149" s="76">
        <v>1</v>
      </c>
      <c r="B149" s="77" t="s">
        <v>150</v>
      </c>
      <c r="C149" s="78" t="s">
        <v>127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79">
        <f t="shared" ref="U149:U166" si="14">SUM(D149:S149)</f>
        <v>0</v>
      </c>
    </row>
    <row r="150" spans="1:38" ht="51" x14ac:dyDescent="0.25">
      <c r="A150" s="76">
        <f t="shared" ref="A150:A166" si="15">A149+1</f>
        <v>2</v>
      </c>
      <c r="B150" s="77" t="s">
        <v>151</v>
      </c>
      <c r="C150" s="80" t="s">
        <v>127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79">
        <f t="shared" si="14"/>
        <v>0</v>
      </c>
    </row>
    <row r="151" spans="1:38" ht="38.25" x14ac:dyDescent="0.25">
      <c r="A151" s="76">
        <f t="shared" si="15"/>
        <v>3</v>
      </c>
      <c r="B151" s="77" t="s">
        <v>152</v>
      </c>
      <c r="C151" s="78" t="s">
        <v>104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79">
        <f t="shared" si="14"/>
        <v>0</v>
      </c>
    </row>
    <row r="152" spans="1:38" ht="25.5" x14ac:dyDescent="0.25">
      <c r="A152" s="76">
        <f t="shared" si="15"/>
        <v>4</v>
      </c>
      <c r="B152" s="77" t="s">
        <v>153</v>
      </c>
      <c r="C152" s="78" t="s">
        <v>154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79">
        <f t="shared" si="14"/>
        <v>0</v>
      </c>
    </row>
    <row r="153" spans="1:38" ht="25.5" x14ac:dyDescent="0.25">
      <c r="A153" s="76">
        <f t="shared" si="15"/>
        <v>5</v>
      </c>
      <c r="B153" s="77" t="s">
        <v>155</v>
      </c>
      <c r="C153" s="78" t="s">
        <v>122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79">
        <f t="shared" si="14"/>
        <v>0</v>
      </c>
    </row>
    <row r="154" spans="1:38" ht="38.25" x14ac:dyDescent="0.25">
      <c r="A154" s="76">
        <f t="shared" si="15"/>
        <v>6</v>
      </c>
      <c r="B154" s="77" t="s">
        <v>156</v>
      </c>
      <c r="C154" s="80" t="s">
        <v>127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79">
        <f t="shared" si="14"/>
        <v>0</v>
      </c>
    </row>
    <row r="155" spans="1:38" x14ac:dyDescent="0.25">
      <c r="A155" s="76">
        <f t="shared" si="15"/>
        <v>7</v>
      </c>
      <c r="B155" s="81" t="s">
        <v>157</v>
      </c>
      <c r="C155" s="78" t="s">
        <v>43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79">
        <f t="shared" si="14"/>
        <v>0</v>
      </c>
    </row>
    <row r="156" spans="1:38" x14ac:dyDescent="0.25">
      <c r="A156" s="76">
        <f t="shared" si="15"/>
        <v>8</v>
      </c>
      <c r="B156" s="81" t="s">
        <v>158</v>
      </c>
      <c r="C156" s="78" t="s">
        <v>43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79">
        <f t="shared" si="14"/>
        <v>0</v>
      </c>
    </row>
    <row r="157" spans="1:38" ht="25.5" x14ac:dyDescent="0.25">
      <c r="A157" s="76">
        <f t="shared" si="15"/>
        <v>9</v>
      </c>
      <c r="B157" s="77" t="s">
        <v>159</v>
      </c>
      <c r="C157" s="78" t="s">
        <v>43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79">
        <f t="shared" si="14"/>
        <v>0</v>
      </c>
    </row>
    <row r="158" spans="1:38" ht="29.25" customHeight="1" x14ac:dyDescent="0.25">
      <c r="A158" s="76">
        <f t="shared" si="15"/>
        <v>10</v>
      </c>
      <c r="B158" s="77" t="s">
        <v>160</v>
      </c>
      <c r="C158" s="78" t="s">
        <v>161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79">
        <f t="shared" si="14"/>
        <v>0</v>
      </c>
    </row>
    <row r="159" spans="1:38" ht="25.5" x14ac:dyDescent="0.25">
      <c r="A159" s="76">
        <f t="shared" si="15"/>
        <v>11</v>
      </c>
      <c r="B159" s="77" t="s">
        <v>162</v>
      </c>
      <c r="C159" s="78" t="s">
        <v>161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79">
        <f t="shared" si="14"/>
        <v>0</v>
      </c>
    </row>
    <row r="160" spans="1:38" ht="25.5" x14ac:dyDescent="0.25">
      <c r="A160" s="76">
        <f t="shared" si="15"/>
        <v>12</v>
      </c>
      <c r="B160" s="81" t="s">
        <v>163</v>
      </c>
      <c r="C160" s="80" t="s">
        <v>127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79">
        <f t="shared" si="14"/>
        <v>0</v>
      </c>
    </row>
    <row r="161" spans="1:21" x14ac:dyDescent="0.25">
      <c r="A161" s="76">
        <f t="shared" si="15"/>
        <v>13</v>
      </c>
      <c r="B161" s="81" t="s">
        <v>164</v>
      </c>
      <c r="C161" s="78" t="s">
        <v>106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79">
        <f t="shared" si="14"/>
        <v>0</v>
      </c>
    </row>
    <row r="162" spans="1:21" ht="25.5" x14ac:dyDescent="0.25">
      <c r="A162" s="76">
        <f t="shared" si="15"/>
        <v>14</v>
      </c>
      <c r="B162" s="81" t="s">
        <v>165</v>
      </c>
      <c r="C162" s="80" t="s">
        <v>127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79">
        <f t="shared" si="14"/>
        <v>0</v>
      </c>
    </row>
    <row r="163" spans="1:21" ht="38.25" x14ac:dyDescent="0.25">
      <c r="A163" s="76">
        <f t="shared" si="15"/>
        <v>15</v>
      </c>
      <c r="B163" s="81" t="s">
        <v>166</v>
      </c>
      <c r="C163" s="80" t="s">
        <v>127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79">
        <f t="shared" si="14"/>
        <v>0</v>
      </c>
    </row>
    <row r="164" spans="1:21" x14ac:dyDescent="0.25">
      <c r="A164" s="76">
        <f t="shared" si="15"/>
        <v>16</v>
      </c>
      <c r="B164" s="81" t="s">
        <v>167</v>
      </c>
      <c r="C164" s="78" t="s">
        <v>104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79">
        <f t="shared" si="14"/>
        <v>0</v>
      </c>
    </row>
    <row r="165" spans="1:21" ht="25.5" x14ac:dyDescent="0.25">
      <c r="A165" s="76">
        <f t="shared" si="15"/>
        <v>17</v>
      </c>
      <c r="B165" s="81" t="s">
        <v>168</v>
      </c>
      <c r="C165" s="78" t="s">
        <v>169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79">
        <f t="shared" si="14"/>
        <v>0</v>
      </c>
    </row>
    <row r="166" spans="1:21" x14ac:dyDescent="0.25">
      <c r="A166" s="76">
        <f t="shared" si="15"/>
        <v>18</v>
      </c>
      <c r="B166" s="81" t="s">
        <v>170</v>
      </c>
      <c r="C166" s="78" t="s">
        <v>104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79">
        <f t="shared" si="14"/>
        <v>0</v>
      </c>
    </row>
  </sheetData>
  <sheetProtection selectLockedCells="1" selectUnlockedCells="1"/>
  <mergeCells count="28">
    <mergeCell ref="D16:T16"/>
    <mergeCell ref="A1:U1"/>
    <mergeCell ref="F3:J3"/>
    <mergeCell ref="C4:J4"/>
    <mergeCell ref="C5:J5"/>
    <mergeCell ref="D11:S11"/>
    <mergeCell ref="B87:C87"/>
    <mergeCell ref="A19:U19"/>
    <mergeCell ref="B21:T21"/>
    <mergeCell ref="B22:C22"/>
    <mergeCell ref="B23:C23"/>
    <mergeCell ref="A50:U50"/>
    <mergeCell ref="B52:T52"/>
    <mergeCell ref="B53:C53"/>
    <mergeCell ref="B54:C54"/>
    <mergeCell ref="B81:C81"/>
    <mergeCell ref="A84:U84"/>
    <mergeCell ref="B86:T86"/>
    <mergeCell ref="B144:T144"/>
    <mergeCell ref="B146:T146"/>
    <mergeCell ref="B147:C147"/>
    <mergeCell ref="B148:C148"/>
    <mergeCell ref="B88:C88"/>
    <mergeCell ref="B115:T115"/>
    <mergeCell ref="B117:T117"/>
    <mergeCell ref="B118:C118"/>
    <mergeCell ref="B119:C119"/>
    <mergeCell ref="B141:C141"/>
  </mergeCells>
  <dataValidations count="2">
    <dataValidation type="whole" allowBlank="1" showInputMessage="1" showErrorMessage="1" sqref="D24:T46 D55:T80 D89:T111 D120:T140 D149:T166" xr:uid="{00000000-0002-0000-0000-000000000000}">
      <formula1>0</formula1>
      <formula2>10000</formula2>
    </dataValidation>
    <dataValidation type="whole" allowBlank="1" showInputMessage="1" showErrorMessage="1" sqref="C6:C7 D8:J10" xr:uid="{00000000-0002-0000-0000-000001000000}">
      <formula1>1950</formula1>
      <formula2>2015</formula2>
    </dataValidation>
  </dataValidations>
  <pageMargins left="0.51180555555555551" right="0.51180555555555551" top="0.43333333333333335" bottom="0.43333333333333335" header="0.51180555555555551" footer="0.51180555555555551"/>
  <pageSetup paperSize="9" scale="70" firstPageNumber="0" orientation="landscape" horizontalDpi="300" verticalDpi="300" r:id="rId1"/>
  <headerFooter alignWithMargins="0"/>
  <rowBreaks count="5" manualBreakCount="5">
    <brk id="17" max="16383" man="1"/>
    <brk id="48" max="16383" man="1"/>
    <brk id="81" max="16383" man="1"/>
    <brk id="112" max="16383" man="1"/>
    <brk id="1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149"/>
  <sheetViews>
    <sheetView view="pageBreakPreview" topLeftCell="A16" zoomScale="125" zoomScaleNormal="130" zoomScaleSheetLayoutView="125" workbookViewId="0">
      <selection activeCell="Y40" sqref="Y40"/>
    </sheetView>
  </sheetViews>
  <sheetFormatPr defaultColWidth="8.7109375" defaultRowHeight="15" x14ac:dyDescent="0.25"/>
  <cols>
    <col min="1" max="1" width="3" customWidth="1"/>
    <col min="2" max="2" width="46.28515625" customWidth="1"/>
    <col min="3" max="3" width="10.140625" customWidth="1"/>
    <col min="4" max="4" width="12" customWidth="1"/>
    <col min="5" max="5" width="5.5703125" customWidth="1"/>
    <col min="6" max="9" width="5" customWidth="1"/>
    <col min="10" max="10" width="5.42578125" customWidth="1"/>
    <col min="11" max="13" width="5" customWidth="1"/>
    <col min="14" max="15" width="5.5703125" customWidth="1"/>
    <col min="16" max="19" width="5" customWidth="1"/>
    <col min="20" max="20" width="14.85546875" customWidth="1"/>
    <col min="21" max="21" width="7.5703125" customWidth="1"/>
  </cols>
  <sheetData>
    <row r="2" spans="1:21" ht="26.25" x14ac:dyDescent="0.4">
      <c r="B2" s="82" t="s">
        <v>171</v>
      </c>
    </row>
    <row r="4" spans="1:21" ht="23.25" x14ac:dyDescent="0.35">
      <c r="B4" s="266" t="str">
        <f>'PARÃMETROS - NÃO MEXER !'!B4</f>
        <v>Grupo 1 - Atividades de Ensino Básico, Graduação e /ou Pós-graduação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83"/>
    </row>
    <row r="5" spans="1:21" ht="45" customHeight="1" x14ac:dyDescent="0.25">
      <c r="B5" s="267" t="s">
        <v>17</v>
      </c>
      <c r="C5" s="267"/>
      <c r="D5" s="84">
        <v>2014</v>
      </c>
      <c r="E5" s="84">
        <f t="shared" ref="E5:S5" si="0">D5-1</f>
        <v>2013</v>
      </c>
      <c r="F5" s="84">
        <f t="shared" si="0"/>
        <v>2012</v>
      </c>
      <c r="G5" s="84">
        <f t="shared" si="0"/>
        <v>2011</v>
      </c>
      <c r="H5" s="84">
        <f t="shared" si="0"/>
        <v>2010</v>
      </c>
      <c r="I5" s="84">
        <f t="shared" si="0"/>
        <v>2009</v>
      </c>
      <c r="J5" s="84">
        <f t="shared" si="0"/>
        <v>2008</v>
      </c>
      <c r="K5" s="84">
        <f t="shared" si="0"/>
        <v>2007</v>
      </c>
      <c r="L5" s="84">
        <f t="shared" si="0"/>
        <v>2006</v>
      </c>
      <c r="M5" s="84">
        <f t="shared" si="0"/>
        <v>2005</v>
      </c>
      <c r="N5" s="84">
        <f t="shared" si="0"/>
        <v>2004</v>
      </c>
      <c r="O5" s="84">
        <f t="shared" si="0"/>
        <v>2003</v>
      </c>
      <c r="P5" s="84">
        <f t="shared" si="0"/>
        <v>2002</v>
      </c>
      <c r="Q5" s="84">
        <f t="shared" si="0"/>
        <v>2001</v>
      </c>
      <c r="R5" s="84">
        <f t="shared" si="0"/>
        <v>2000</v>
      </c>
      <c r="S5" s="84">
        <f t="shared" si="0"/>
        <v>1999</v>
      </c>
      <c r="T5" s="84" t="s">
        <v>18</v>
      </c>
      <c r="U5" s="85" t="s">
        <v>172</v>
      </c>
    </row>
    <row r="6" spans="1:21" ht="15" customHeight="1" x14ac:dyDescent="0.25">
      <c r="B6" s="267" t="s">
        <v>173</v>
      </c>
      <c r="C6" s="267"/>
      <c r="D6" s="84" t="s">
        <v>20</v>
      </c>
      <c r="E6" s="84" t="s">
        <v>20</v>
      </c>
      <c r="F6" s="84" t="s">
        <v>20</v>
      </c>
      <c r="G6" s="84" t="s">
        <v>20</v>
      </c>
      <c r="H6" s="84" t="s">
        <v>20</v>
      </c>
      <c r="I6" s="84" t="s">
        <v>20</v>
      </c>
      <c r="J6" s="84" t="s">
        <v>20</v>
      </c>
      <c r="K6" s="84" t="s">
        <v>20</v>
      </c>
      <c r="L6" s="84" t="s">
        <v>20</v>
      </c>
      <c r="M6" s="84" t="s">
        <v>20</v>
      </c>
      <c r="N6" s="84" t="s">
        <v>20</v>
      </c>
      <c r="O6" s="84" t="s">
        <v>20</v>
      </c>
      <c r="P6" s="84" t="s">
        <v>20</v>
      </c>
      <c r="Q6" s="84" t="s">
        <v>20</v>
      </c>
      <c r="R6" s="84" t="s">
        <v>20</v>
      </c>
      <c r="S6" s="84" t="s">
        <v>20</v>
      </c>
      <c r="T6" s="84" t="s">
        <v>20</v>
      </c>
      <c r="U6" s="83"/>
    </row>
    <row r="7" spans="1:21" ht="25.5" x14ac:dyDescent="0.25">
      <c r="A7" s="86">
        <v>1</v>
      </c>
      <c r="B7" s="87" t="s">
        <v>21</v>
      </c>
      <c r="C7" s="88" t="s">
        <v>20</v>
      </c>
      <c r="D7" s="89">
        <f>PREENCHER!D24*'PARÃMETROS - NÃO MEXER !'!E27</f>
        <v>0</v>
      </c>
      <c r="E7" s="89">
        <f>PREENCHER!E24*'PARÃMETROS - NÃO MEXER !'!E27</f>
        <v>0</v>
      </c>
      <c r="F7" s="89">
        <f>PREENCHER!F24*'PARÃMETROS - NÃO MEXER !'!E27</f>
        <v>0</v>
      </c>
      <c r="G7" s="89">
        <f>PREENCHER!G24*'PARÃMETROS - NÃO MEXER !'!E27</f>
        <v>0</v>
      </c>
      <c r="H7" s="89">
        <f>PREENCHER!H24*'PARÃMETROS - NÃO MEXER !'!E27</f>
        <v>0</v>
      </c>
      <c r="I7" s="89">
        <f>PREENCHER!I24*'PARÃMETROS - NÃO MEXER !'!E27</f>
        <v>0</v>
      </c>
      <c r="J7" s="89">
        <f>PREENCHER!J24*'PARÃMETROS - NÃO MEXER !'!E27</f>
        <v>0</v>
      </c>
      <c r="K7" s="89">
        <f>PREENCHER!K24*'PARÃMETROS - NÃO MEXER !'!E27</f>
        <v>0</v>
      </c>
      <c r="L7" s="89">
        <f>PREENCHER!L24*'PARÃMETROS - NÃO MEXER !'!E27</f>
        <v>0</v>
      </c>
      <c r="M7" s="89">
        <f>PREENCHER!M24*'PARÃMETROS - NÃO MEXER !'!E27</f>
        <v>0</v>
      </c>
      <c r="N7" s="89">
        <f>PREENCHER!N24*'PARÃMETROS - NÃO MEXER !'!E27</f>
        <v>0</v>
      </c>
      <c r="O7" s="89">
        <f>PREENCHER!O24*'PARÃMETROS - NÃO MEXER !'!E27</f>
        <v>0</v>
      </c>
      <c r="P7" s="89">
        <f>PREENCHER!P24*'PARÃMETROS - NÃO MEXER !'!E27</f>
        <v>0</v>
      </c>
      <c r="Q7" s="89">
        <f>PREENCHER!Q24*'PARÃMETROS - NÃO MEXER !'!E27</f>
        <v>0</v>
      </c>
      <c r="R7" s="89">
        <f>PREENCHER!R24*'PARÃMETROS - NÃO MEXER !'!E27</f>
        <v>0</v>
      </c>
      <c r="S7" s="89">
        <f>PREENCHER!S24*'PARÃMETROS - NÃO MEXER !'!E27</f>
        <v>0</v>
      </c>
      <c r="T7" s="90">
        <f t="shared" ref="T7:T29" si="1">SUM(D7:S7)</f>
        <v>0</v>
      </c>
      <c r="U7" s="91">
        <f t="shared" ref="U7:U8" si="2">SUM(D7:S7)</f>
        <v>0</v>
      </c>
    </row>
    <row r="8" spans="1:21" ht="25.5" x14ac:dyDescent="0.25">
      <c r="A8" s="86">
        <f t="shared" ref="A8:A29" si="3">A7+1</f>
        <v>2</v>
      </c>
      <c r="B8" s="87" t="s">
        <v>23</v>
      </c>
      <c r="C8" s="88" t="s">
        <v>20</v>
      </c>
      <c r="D8" s="89">
        <f>PREENCHER!D25*'PARÃMETROS - NÃO MEXER !'!E28</f>
        <v>0</v>
      </c>
      <c r="E8" s="89">
        <f>PREENCHER!E25*'PARÃMETROS - NÃO MEXER !'!E28</f>
        <v>0</v>
      </c>
      <c r="F8" s="89">
        <f>PREENCHER!F25*'PARÃMETROS - NÃO MEXER !'!E28</f>
        <v>0</v>
      </c>
      <c r="G8" s="89">
        <f>PREENCHER!G25*'PARÃMETROS - NÃO MEXER !'!E28</f>
        <v>0</v>
      </c>
      <c r="H8" s="89">
        <f>PREENCHER!H25*'PARÃMETROS - NÃO MEXER !'!E28</f>
        <v>0</v>
      </c>
      <c r="I8" s="89">
        <f>PREENCHER!I25*'PARÃMETROS - NÃO MEXER !'!E28</f>
        <v>0</v>
      </c>
      <c r="J8" s="89">
        <f>PREENCHER!J25*'PARÃMETROS - NÃO MEXER !'!E28</f>
        <v>0</v>
      </c>
      <c r="K8" s="89">
        <f>PREENCHER!K25*'PARÃMETROS - NÃO MEXER !'!E28</f>
        <v>0</v>
      </c>
      <c r="L8" s="89">
        <f>PREENCHER!L25*'PARÃMETROS - NÃO MEXER !'!E28</f>
        <v>0</v>
      </c>
      <c r="M8" s="89">
        <f>PREENCHER!M25*'PARÃMETROS - NÃO MEXER !'!E28</f>
        <v>0</v>
      </c>
      <c r="N8" s="89">
        <f>PREENCHER!N25*'PARÃMETROS - NÃO MEXER !'!E28</f>
        <v>0</v>
      </c>
      <c r="O8" s="89">
        <f>PREENCHER!O25*'PARÃMETROS - NÃO MEXER !'!E28</f>
        <v>0</v>
      </c>
      <c r="P8" s="89">
        <f>PREENCHER!P25*'PARÃMETROS - NÃO MEXER !'!E28</f>
        <v>0</v>
      </c>
      <c r="Q8" s="89">
        <f>PREENCHER!Q25*'PARÃMETROS - NÃO MEXER !'!E28</f>
        <v>0</v>
      </c>
      <c r="R8" s="89">
        <f>PREENCHER!R25*'PARÃMETROS - NÃO MEXER !'!E28</f>
        <v>0</v>
      </c>
      <c r="S8" s="89">
        <f>PREENCHER!S25*'PARÃMETROS - NÃO MEXER !'!E28</f>
        <v>0</v>
      </c>
      <c r="T8" s="90">
        <f t="shared" si="1"/>
        <v>0</v>
      </c>
      <c r="U8" s="91">
        <f t="shared" si="2"/>
        <v>0</v>
      </c>
    </row>
    <row r="9" spans="1:21" ht="45" x14ac:dyDescent="0.25">
      <c r="A9" s="86">
        <f t="shared" si="3"/>
        <v>3</v>
      </c>
      <c r="B9" s="87" t="s">
        <v>24</v>
      </c>
      <c r="C9" s="88" t="s">
        <v>20</v>
      </c>
      <c r="D9" s="89">
        <f>PREENCHER!D26*'PARÃMETROS - NÃO MEXER !'!E29</f>
        <v>0</v>
      </c>
      <c r="E9" s="89">
        <f>PREENCHER!E26*'PARÃMETROS - NÃO MEXER !'!E29</f>
        <v>0</v>
      </c>
      <c r="F9" s="89">
        <f>PREENCHER!F26*'PARÃMETROS - NÃO MEXER !'!E29</f>
        <v>0</v>
      </c>
      <c r="G9" s="89">
        <f>PREENCHER!G26*'PARÃMETROS - NÃO MEXER !'!E29</f>
        <v>0</v>
      </c>
      <c r="H9" s="89">
        <f>PREENCHER!H26*'PARÃMETROS - NÃO MEXER !'!E29</f>
        <v>0</v>
      </c>
      <c r="I9" s="89">
        <f>PREENCHER!I26*'PARÃMETROS - NÃO MEXER !'!E29</f>
        <v>0</v>
      </c>
      <c r="J9" s="89">
        <f>PREENCHER!J26*'PARÃMETROS - NÃO MEXER !'!E29</f>
        <v>0</v>
      </c>
      <c r="K9" s="89">
        <f>PREENCHER!K26*'PARÃMETROS - NÃO MEXER !'!E29</f>
        <v>0</v>
      </c>
      <c r="L9" s="89">
        <f>PREENCHER!L26*'PARÃMETROS - NÃO MEXER !'!E29</f>
        <v>0</v>
      </c>
      <c r="M9" s="89">
        <f>PREENCHER!M26*'PARÃMETROS - NÃO MEXER !'!E29</f>
        <v>0</v>
      </c>
      <c r="N9" s="89">
        <f>PREENCHER!N26*'PARÃMETROS - NÃO MEXER !'!E29</f>
        <v>0</v>
      </c>
      <c r="O9" s="89">
        <f>PREENCHER!O26*'PARÃMETROS - NÃO MEXER !'!E29</f>
        <v>0</v>
      </c>
      <c r="P9" s="89">
        <f>PREENCHER!P26*'PARÃMETROS - NÃO MEXER !'!E29</f>
        <v>0</v>
      </c>
      <c r="Q9" s="89">
        <f>PREENCHER!Q26*'PARÃMETROS - NÃO MEXER !'!E29</f>
        <v>0</v>
      </c>
      <c r="R9" s="89">
        <f>PREENCHER!R26*'PARÃMETROS - NÃO MEXER !'!E29</f>
        <v>0</v>
      </c>
      <c r="S9" s="89">
        <f>PREENCHER!S26*'PARÃMETROS - NÃO MEXER !'!E29</f>
        <v>0</v>
      </c>
      <c r="T9" s="90">
        <f t="shared" si="1"/>
        <v>0</v>
      </c>
      <c r="U9" s="83"/>
    </row>
    <row r="10" spans="1:21" ht="25.5" x14ac:dyDescent="0.25">
      <c r="A10" s="86">
        <f t="shared" si="3"/>
        <v>4</v>
      </c>
      <c r="B10" s="87" t="s">
        <v>25</v>
      </c>
      <c r="C10" s="88" t="s">
        <v>20</v>
      </c>
      <c r="D10" s="89">
        <f>PREENCHER!D27*'PARÃMETROS - NÃO MEXER !'!E30</f>
        <v>0</v>
      </c>
      <c r="E10" s="89">
        <f>PREENCHER!E27*'PARÃMETROS - NÃO MEXER !'!E30</f>
        <v>0</v>
      </c>
      <c r="F10" s="89">
        <f>PREENCHER!F27*'PARÃMETROS - NÃO MEXER !'!E30</f>
        <v>0</v>
      </c>
      <c r="G10" s="89">
        <f>PREENCHER!G27*'PARÃMETROS - NÃO MEXER !'!E30</f>
        <v>0</v>
      </c>
      <c r="H10" s="89">
        <f>PREENCHER!H27*'PARÃMETROS - NÃO MEXER !'!E30</f>
        <v>0</v>
      </c>
      <c r="I10" s="89">
        <f>PREENCHER!I27*'PARÃMETROS - NÃO MEXER !'!E30</f>
        <v>0</v>
      </c>
      <c r="J10" s="89">
        <f>PREENCHER!J27*'PARÃMETROS - NÃO MEXER !'!E30</f>
        <v>0</v>
      </c>
      <c r="K10" s="89">
        <f>PREENCHER!K27*'PARÃMETROS - NÃO MEXER !'!E30</f>
        <v>0</v>
      </c>
      <c r="L10" s="89">
        <f>PREENCHER!L27*'PARÃMETROS - NÃO MEXER !'!E30</f>
        <v>0</v>
      </c>
      <c r="M10" s="89">
        <f>PREENCHER!M27*'PARÃMETROS - NÃO MEXER !'!E30</f>
        <v>0</v>
      </c>
      <c r="N10" s="89">
        <f>PREENCHER!N27*'PARÃMETROS - NÃO MEXER !'!E30</f>
        <v>0</v>
      </c>
      <c r="O10" s="89">
        <f>PREENCHER!O27*'PARÃMETROS - NÃO MEXER !'!E30</f>
        <v>0</v>
      </c>
      <c r="P10" s="89">
        <f>PREENCHER!P27*'PARÃMETROS - NÃO MEXER !'!E30</f>
        <v>0</v>
      </c>
      <c r="Q10" s="89">
        <f>PREENCHER!Q27*'PARÃMETROS - NÃO MEXER !'!E30</f>
        <v>0</v>
      </c>
      <c r="R10" s="89">
        <f>PREENCHER!R27*'PARÃMETROS - NÃO MEXER !'!E30</f>
        <v>0</v>
      </c>
      <c r="S10" s="89">
        <f>PREENCHER!S27*'PARÃMETROS - NÃO MEXER !'!E30</f>
        <v>0</v>
      </c>
      <c r="T10" s="90">
        <f t="shared" si="1"/>
        <v>0</v>
      </c>
      <c r="U10" s="91">
        <f>SUM(D10:S10)</f>
        <v>0</v>
      </c>
    </row>
    <row r="11" spans="1:21" ht="38.25" x14ac:dyDescent="0.25">
      <c r="A11" s="86">
        <f t="shared" si="3"/>
        <v>5</v>
      </c>
      <c r="B11" s="87" t="s">
        <v>26</v>
      </c>
      <c r="C11" s="88" t="s">
        <v>20</v>
      </c>
      <c r="D11" s="89">
        <f>PREENCHER!D28*'PARÃMETROS - NÃO MEXER !'!E31</f>
        <v>0</v>
      </c>
      <c r="E11" s="89">
        <f>PREENCHER!E28*'PARÃMETROS - NÃO MEXER !'!E31</f>
        <v>0</v>
      </c>
      <c r="F11" s="89">
        <f>PREENCHER!F28*'PARÃMETROS - NÃO MEXER !'!E31</f>
        <v>0</v>
      </c>
      <c r="G11" s="89">
        <f>PREENCHER!G28*'PARÃMETROS - NÃO MEXER !'!E31</f>
        <v>0</v>
      </c>
      <c r="H11" s="89">
        <f>PREENCHER!H28*'PARÃMETROS - NÃO MEXER !'!E31</f>
        <v>0</v>
      </c>
      <c r="I11" s="89">
        <f>PREENCHER!I28*'PARÃMETROS - NÃO MEXER !'!E31</f>
        <v>0</v>
      </c>
      <c r="J11" s="89">
        <f>PREENCHER!J28*'PARÃMETROS - NÃO MEXER !'!E31</f>
        <v>0</v>
      </c>
      <c r="K11" s="89">
        <f>PREENCHER!K28*'PARÃMETROS - NÃO MEXER !'!E31</f>
        <v>0</v>
      </c>
      <c r="L11" s="89">
        <f>PREENCHER!L28*'PARÃMETROS - NÃO MEXER !'!E31</f>
        <v>0</v>
      </c>
      <c r="M11" s="89">
        <f>PREENCHER!M28*'PARÃMETROS - NÃO MEXER !'!E31</f>
        <v>0</v>
      </c>
      <c r="N11" s="89">
        <f>PREENCHER!N28*'PARÃMETROS - NÃO MEXER !'!E31</f>
        <v>0</v>
      </c>
      <c r="O11" s="89">
        <f>PREENCHER!O28*'PARÃMETROS - NÃO MEXER !'!E31</f>
        <v>0</v>
      </c>
      <c r="P11" s="89">
        <f>PREENCHER!P28*'PARÃMETROS - NÃO MEXER !'!E31</f>
        <v>0</v>
      </c>
      <c r="Q11" s="89">
        <f>PREENCHER!Q28*'PARÃMETROS - NÃO MEXER !'!E31</f>
        <v>0</v>
      </c>
      <c r="R11" s="89">
        <f>PREENCHER!R28*'PARÃMETROS - NÃO MEXER !'!E31</f>
        <v>0</v>
      </c>
      <c r="S11" s="89">
        <f>PREENCHER!S28*'PARÃMETROS - NÃO MEXER !'!E31</f>
        <v>0</v>
      </c>
      <c r="T11" s="90">
        <f t="shared" si="1"/>
        <v>0</v>
      </c>
      <c r="U11" s="83"/>
    </row>
    <row r="12" spans="1:21" ht="57.75" x14ac:dyDescent="0.25">
      <c r="A12" s="86">
        <f t="shared" si="3"/>
        <v>6</v>
      </c>
      <c r="B12" s="87" t="s">
        <v>27</v>
      </c>
      <c r="C12" s="88" t="s">
        <v>20</v>
      </c>
      <c r="D12" s="89">
        <f>PREENCHER!D29*'PARÃMETROS - NÃO MEXER !'!E32</f>
        <v>0</v>
      </c>
      <c r="E12" s="89">
        <f>PREENCHER!E29*'PARÃMETROS - NÃO MEXER !'!E32</f>
        <v>0</v>
      </c>
      <c r="F12" s="89">
        <f>PREENCHER!F29*'PARÃMETROS - NÃO MEXER !'!E32</f>
        <v>0</v>
      </c>
      <c r="G12" s="89">
        <f>PREENCHER!G29*'PARÃMETROS - NÃO MEXER !'!E32</f>
        <v>0</v>
      </c>
      <c r="H12" s="89">
        <f>PREENCHER!H29*'PARÃMETROS - NÃO MEXER !'!E32</f>
        <v>0</v>
      </c>
      <c r="I12" s="89">
        <f>PREENCHER!I29*'PARÃMETROS - NÃO MEXER !'!E32</f>
        <v>0</v>
      </c>
      <c r="J12" s="89">
        <f>PREENCHER!J29*'PARÃMETROS - NÃO MEXER !'!E32</f>
        <v>0</v>
      </c>
      <c r="K12" s="89">
        <f>PREENCHER!K29*'PARÃMETROS - NÃO MEXER !'!E32</f>
        <v>0</v>
      </c>
      <c r="L12" s="89">
        <f>PREENCHER!L29*'PARÃMETROS - NÃO MEXER !'!E32</f>
        <v>0</v>
      </c>
      <c r="M12" s="89">
        <f>PREENCHER!M29*'PARÃMETROS - NÃO MEXER !'!E32</f>
        <v>0</v>
      </c>
      <c r="N12" s="89">
        <f>PREENCHER!N29*'PARÃMETROS - NÃO MEXER !'!E32</f>
        <v>0</v>
      </c>
      <c r="O12" s="89">
        <f>PREENCHER!O29*'PARÃMETROS - NÃO MEXER !'!E32</f>
        <v>0</v>
      </c>
      <c r="P12" s="89">
        <f>PREENCHER!P29*'PARÃMETROS - NÃO MEXER !'!E32</f>
        <v>0</v>
      </c>
      <c r="Q12" s="89">
        <f>PREENCHER!Q29*'PARÃMETROS - NÃO MEXER !'!E32</f>
        <v>0</v>
      </c>
      <c r="R12" s="89">
        <f>PREENCHER!R29*'PARÃMETROS - NÃO MEXER !'!E32</f>
        <v>0</v>
      </c>
      <c r="S12" s="89">
        <f>PREENCHER!S29*'PARÃMETROS - NÃO MEXER !'!E32</f>
        <v>0</v>
      </c>
      <c r="T12" s="90">
        <f t="shared" si="1"/>
        <v>0</v>
      </c>
      <c r="U12" s="83"/>
    </row>
    <row r="13" spans="1:21" ht="25.5" x14ac:dyDescent="0.25">
      <c r="A13" s="86">
        <f t="shared" si="3"/>
        <v>7</v>
      </c>
      <c r="B13" s="87" t="s">
        <v>28</v>
      </c>
      <c r="C13" s="88" t="s">
        <v>20</v>
      </c>
      <c r="D13" s="89">
        <f>PREENCHER!D30*'PARÃMETROS - NÃO MEXER !'!E33</f>
        <v>0</v>
      </c>
      <c r="E13" s="89">
        <f>PREENCHER!E30*'PARÃMETROS - NÃO MEXER !'!E33</f>
        <v>0</v>
      </c>
      <c r="F13" s="89">
        <f>PREENCHER!F30*'PARÃMETROS - NÃO MEXER !'!E33</f>
        <v>0</v>
      </c>
      <c r="G13" s="89">
        <f>PREENCHER!G30*'PARÃMETROS - NÃO MEXER !'!E33</f>
        <v>0</v>
      </c>
      <c r="H13" s="89">
        <f>PREENCHER!H30*'PARÃMETROS - NÃO MEXER !'!E33</f>
        <v>0</v>
      </c>
      <c r="I13" s="89">
        <f>PREENCHER!I30*'PARÃMETROS - NÃO MEXER !'!E33</f>
        <v>0</v>
      </c>
      <c r="J13" s="89">
        <f>PREENCHER!J30*'PARÃMETROS - NÃO MEXER !'!E33</f>
        <v>0</v>
      </c>
      <c r="K13" s="89">
        <f>PREENCHER!K30*'PARÃMETROS - NÃO MEXER !'!E33</f>
        <v>0</v>
      </c>
      <c r="L13" s="89">
        <f>PREENCHER!L30*'PARÃMETROS - NÃO MEXER !'!E33</f>
        <v>0</v>
      </c>
      <c r="M13" s="89">
        <f>PREENCHER!M30*'PARÃMETROS - NÃO MEXER !'!E33</f>
        <v>0</v>
      </c>
      <c r="N13" s="89">
        <f>PREENCHER!N30*'PARÃMETROS - NÃO MEXER !'!E33</f>
        <v>0</v>
      </c>
      <c r="O13" s="89">
        <f>PREENCHER!O30*'PARÃMETROS - NÃO MEXER !'!E33</f>
        <v>0</v>
      </c>
      <c r="P13" s="89">
        <f>PREENCHER!P30*'PARÃMETROS - NÃO MEXER !'!E33</f>
        <v>0</v>
      </c>
      <c r="Q13" s="89">
        <f>PREENCHER!Q30*'PARÃMETROS - NÃO MEXER !'!E33</f>
        <v>0</v>
      </c>
      <c r="R13" s="89">
        <f>PREENCHER!R30*'PARÃMETROS - NÃO MEXER !'!E33</f>
        <v>0</v>
      </c>
      <c r="S13" s="89">
        <f>PREENCHER!S30*'PARÃMETROS - NÃO MEXER !'!E33</f>
        <v>0</v>
      </c>
      <c r="T13" s="90">
        <f t="shared" si="1"/>
        <v>0</v>
      </c>
      <c r="U13" s="83"/>
    </row>
    <row r="14" spans="1:21" ht="25.5" x14ac:dyDescent="0.25">
      <c r="A14" s="86">
        <f t="shared" si="3"/>
        <v>8</v>
      </c>
      <c r="B14" s="87" t="s">
        <v>30</v>
      </c>
      <c r="C14" s="88" t="s">
        <v>20</v>
      </c>
      <c r="D14" s="89">
        <f>PREENCHER!D31*'PARÃMETROS - NÃO MEXER !'!E34</f>
        <v>0</v>
      </c>
      <c r="E14" s="89">
        <f>PREENCHER!E31*'PARÃMETROS - NÃO MEXER !'!E34</f>
        <v>0</v>
      </c>
      <c r="F14" s="89">
        <f>PREENCHER!F31*'PARÃMETROS - NÃO MEXER !'!E34</f>
        <v>0</v>
      </c>
      <c r="G14" s="89">
        <f>PREENCHER!G31*'PARÃMETROS - NÃO MEXER !'!E34</f>
        <v>0</v>
      </c>
      <c r="H14" s="89">
        <f>PREENCHER!H31*'PARÃMETROS - NÃO MEXER !'!E34</f>
        <v>0</v>
      </c>
      <c r="I14" s="89">
        <f>PREENCHER!I31*'PARÃMETROS - NÃO MEXER !'!E34</f>
        <v>0</v>
      </c>
      <c r="J14" s="89">
        <f>PREENCHER!J31*'PARÃMETROS - NÃO MEXER !'!E34</f>
        <v>0</v>
      </c>
      <c r="K14" s="89">
        <f>PREENCHER!K31*'PARÃMETROS - NÃO MEXER !'!E34</f>
        <v>0</v>
      </c>
      <c r="L14" s="89">
        <f>PREENCHER!L31*'PARÃMETROS - NÃO MEXER !'!E34</f>
        <v>0</v>
      </c>
      <c r="M14" s="89">
        <f>PREENCHER!M31*'PARÃMETROS - NÃO MEXER !'!E34</f>
        <v>0</v>
      </c>
      <c r="N14" s="89">
        <f>PREENCHER!N31*'PARÃMETROS - NÃO MEXER !'!E34</f>
        <v>0</v>
      </c>
      <c r="O14" s="89">
        <f>PREENCHER!O31*'PARÃMETROS - NÃO MEXER !'!E34</f>
        <v>0</v>
      </c>
      <c r="P14" s="89">
        <f>PREENCHER!P31*'PARÃMETROS - NÃO MEXER !'!E34</f>
        <v>0</v>
      </c>
      <c r="Q14" s="89">
        <f>PREENCHER!Q31*'PARÃMETROS - NÃO MEXER !'!E34</f>
        <v>0</v>
      </c>
      <c r="R14" s="89">
        <f>PREENCHER!R31*'PARÃMETROS - NÃO MEXER !'!E34</f>
        <v>0</v>
      </c>
      <c r="S14" s="89">
        <f>PREENCHER!S31*'PARÃMETROS - NÃO MEXER !'!E34</f>
        <v>0</v>
      </c>
      <c r="T14" s="90">
        <f t="shared" si="1"/>
        <v>0</v>
      </c>
      <c r="U14" s="83"/>
    </row>
    <row r="15" spans="1:21" ht="25.5" x14ac:dyDescent="0.25">
      <c r="A15" s="86">
        <f t="shared" si="3"/>
        <v>9</v>
      </c>
      <c r="B15" s="87" t="s">
        <v>32</v>
      </c>
      <c r="C15" s="88" t="s">
        <v>20</v>
      </c>
      <c r="D15" s="89">
        <f>PREENCHER!D32*'PARÃMETROS - NÃO MEXER !'!E35</f>
        <v>0</v>
      </c>
      <c r="E15" s="89">
        <f>PREENCHER!E32*'PARÃMETROS - NÃO MEXER !'!E35</f>
        <v>0</v>
      </c>
      <c r="F15" s="89">
        <f>PREENCHER!F32*'PARÃMETROS - NÃO MEXER !'!E35</f>
        <v>0</v>
      </c>
      <c r="G15" s="89">
        <f>PREENCHER!G32*'PARÃMETROS - NÃO MEXER !'!E35</f>
        <v>0</v>
      </c>
      <c r="H15" s="89">
        <f>PREENCHER!H32*'PARÃMETROS - NÃO MEXER !'!E35</f>
        <v>0</v>
      </c>
      <c r="I15" s="89">
        <f>PREENCHER!I32*'PARÃMETROS - NÃO MEXER !'!E35</f>
        <v>0</v>
      </c>
      <c r="J15" s="89">
        <f>PREENCHER!J32*'PARÃMETROS - NÃO MEXER !'!E35</f>
        <v>0</v>
      </c>
      <c r="K15" s="89">
        <f>PREENCHER!K32*'PARÃMETROS - NÃO MEXER !'!E35</f>
        <v>0</v>
      </c>
      <c r="L15" s="89">
        <f>PREENCHER!L32*'PARÃMETROS - NÃO MEXER !'!E35</f>
        <v>0</v>
      </c>
      <c r="M15" s="89">
        <f>PREENCHER!M32*'PARÃMETROS - NÃO MEXER !'!E35</f>
        <v>0</v>
      </c>
      <c r="N15" s="89">
        <f>PREENCHER!N32*'PARÃMETROS - NÃO MEXER !'!E35</f>
        <v>0</v>
      </c>
      <c r="O15" s="89">
        <f>PREENCHER!O32*'PARÃMETROS - NÃO MEXER !'!E35</f>
        <v>0</v>
      </c>
      <c r="P15" s="89">
        <f>PREENCHER!P32*'PARÃMETROS - NÃO MEXER !'!E35</f>
        <v>0</v>
      </c>
      <c r="Q15" s="89">
        <f>PREENCHER!Q32*'PARÃMETROS - NÃO MEXER !'!E35</f>
        <v>0</v>
      </c>
      <c r="R15" s="89">
        <f>PREENCHER!R32*'PARÃMETROS - NÃO MEXER !'!E35</f>
        <v>0</v>
      </c>
      <c r="S15" s="89">
        <f>PREENCHER!S32*'PARÃMETROS - NÃO MEXER !'!E35</f>
        <v>0</v>
      </c>
      <c r="T15" s="90">
        <f t="shared" si="1"/>
        <v>0</v>
      </c>
      <c r="U15" s="83"/>
    </row>
    <row r="16" spans="1:21" x14ac:dyDescent="0.25">
      <c r="A16" s="86">
        <f t="shared" si="3"/>
        <v>10</v>
      </c>
      <c r="B16" s="87" t="s">
        <v>33</v>
      </c>
      <c r="C16" s="88" t="s">
        <v>20</v>
      </c>
      <c r="D16" s="89">
        <f>PREENCHER!D33*'PARÃMETROS - NÃO MEXER !'!E36</f>
        <v>0</v>
      </c>
      <c r="E16" s="89">
        <f>PREENCHER!E33*'PARÃMETROS - NÃO MEXER !'!E36</f>
        <v>0</v>
      </c>
      <c r="F16" s="89">
        <f>PREENCHER!F33*'PARÃMETROS - NÃO MEXER !'!E36</f>
        <v>0</v>
      </c>
      <c r="G16" s="89">
        <f>PREENCHER!G33*'PARÃMETROS - NÃO MEXER !'!E36</f>
        <v>0</v>
      </c>
      <c r="H16" s="89">
        <f>PREENCHER!H33*'PARÃMETROS - NÃO MEXER !'!E36</f>
        <v>0</v>
      </c>
      <c r="I16" s="89">
        <f>PREENCHER!I33*'PARÃMETROS - NÃO MEXER !'!E36</f>
        <v>0</v>
      </c>
      <c r="J16" s="89">
        <f>PREENCHER!J33*'PARÃMETROS - NÃO MEXER !'!E36</f>
        <v>0</v>
      </c>
      <c r="K16" s="89">
        <f>PREENCHER!K33*'PARÃMETROS - NÃO MEXER !'!E36</f>
        <v>0</v>
      </c>
      <c r="L16" s="89">
        <f>PREENCHER!L33*'PARÃMETROS - NÃO MEXER !'!E36</f>
        <v>0</v>
      </c>
      <c r="M16" s="89">
        <f>PREENCHER!M33*'PARÃMETROS - NÃO MEXER !'!E36</f>
        <v>0</v>
      </c>
      <c r="N16" s="89">
        <f>PREENCHER!N33*'PARÃMETROS - NÃO MEXER !'!E36</f>
        <v>0</v>
      </c>
      <c r="O16" s="89">
        <f>PREENCHER!O33*'PARÃMETROS - NÃO MEXER !'!E36</f>
        <v>0</v>
      </c>
      <c r="P16" s="89">
        <f>PREENCHER!P33*'PARÃMETROS - NÃO MEXER !'!E36</f>
        <v>0</v>
      </c>
      <c r="Q16" s="89">
        <f>PREENCHER!Q33*'PARÃMETROS - NÃO MEXER !'!E36</f>
        <v>0</v>
      </c>
      <c r="R16" s="89">
        <f>PREENCHER!R33*'PARÃMETROS - NÃO MEXER !'!E36</f>
        <v>0</v>
      </c>
      <c r="S16" s="89">
        <f>PREENCHER!S33*'PARÃMETROS - NÃO MEXER !'!E36</f>
        <v>0</v>
      </c>
      <c r="T16" s="90">
        <f t="shared" si="1"/>
        <v>0</v>
      </c>
      <c r="U16" s="83"/>
    </row>
    <row r="17" spans="1:21" x14ac:dyDescent="0.25">
      <c r="A17" s="86">
        <f t="shared" si="3"/>
        <v>11</v>
      </c>
      <c r="B17" s="87" t="s">
        <v>34</v>
      </c>
      <c r="C17" s="88" t="s">
        <v>20</v>
      </c>
      <c r="D17" s="89">
        <f>PREENCHER!D34*'PARÃMETROS - NÃO MEXER !'!E37</f>
        <v>0</v>
      </c>
      <c r="E17" s="89">
        <f>PREENCHER!E34*'PARÃMETROS - NÃO MEXER !'!E37</f>
        <v>0</v>
      </c>
      <c r="F17" s="89">
        <f>PREENCHER!F34*'PARÃMETROS - NÃO MEXER !'!E37</f>
        <v>0</v>
      </c>
      <c r="G17" s="89">
        <f>PREENCHER!G34*'PARÃMETROS - NÃO MEXER !'!E37</f>
        <v>0</v>
      </c>
      <c r="H17" s="89">
        <f>PREENCHER!H34*'PARÃMETROS - NÃO MEXER !'!E37</f>
        <v>0</v>
      </c>
      <c r="I17" s="89">
        <f>PREENCHER!I34*'PARÃMETROS - NÃO MEXER !'!E37</f>
        <v>0</v>
      </c>
      <c r="J17" s="89">
        <f>PREENCHER!J34*'PARÃMETROS - NÃO MEXER !'!E37</f>
        <v>0</v>
      </c>
      <c r="K17" s="89">
        <f>PREENCHER!K34*'PARÃMETROS - NÃO MEXER !'!E37</f>
        <v>0</v>
      </c>
      <c r="L17" s="89">
        <f>PREENCHER!L34*'PARÃMETROS - NÃO MEXER !'!E37</f>
        <v>0</v>
      </c>
      <c r="M17" s="89">
        <f>PREENCHER!M34*'PARÃMETROS - NÃO MEXER !'!E37</f>
        <v>0</v>
      </c>
      <c r="N17" s="89">
        <f>PREENCHER!N34*'PARÃMETROS - NÃO MEXER !'!E37</f>
        <v>0</v>
      </c>
      <c r="O17" s="89">
        <f>PREENCHER!O34*'PARÃMETROS - NÃO MEXER !'!E37</f>
        <v>0</v>
      </c>
      <c r="P17" s="89">
        <f>PREENCHER!P34*'PARÃMETROS - NÃO MEXER !'!E37</f>
        <v>0</v>
      </c>
      <c r="Q17" s="89">
        <f>PREENCHER!Q34*'PARÃMETROS - NÃO MEXER !'!E37</f>
        <v>0</v>
      </c>
      <c r="R17" s="89">
        <f>PREENCHER!R34*'PARÃMETROS - NÃO MEXER !'!E37</f>
        <v>0</v>
      </c>
      <c r="S17" s="89">
        <f>PREENCHER!S34*'PARÃMETROS - NÃO MEXER !'!E37</f>
        <v>0</v>
      </c>
      <c r="T17" s="90">
        <f t="shared" si="1"/>
        <v>0</v>
      </c>
      <c r="U17" s="83"/>
    </row>
    <row r="18" spans="1:21" x14ac:dyDescent="0.25">
      <c r="A18" s="86">
        <f t="shared" si="3"/>
        <v>12</v>
      </c>
      <c r="B18" s="87" t="s">
        <v>35</v>
      </c>
      <c r="C18" s="88" t="s">
        <v>20</v>
      </c>
      <c r="D18" s="89">
        <f>PREENCHER!D35*'PARÃMETROS - NÃO MEXER !'!E38</f>
        <v>0</v>
      </c>
      <c r="E18" s="89">
        <f>PREENCHER!E35*'PARÃMETROS - NÃO MEXER !'!E38</f>
        <v>0</v>
      </c>
      <c r="F18" s="89">
        <f>PREENCHER!F35*'PARÃMETROS - NÃO MEXER !'!E38</f>
        <v>0</v>
      </c>
      <c r="G18" s="89">
        <f>PREENCHER!G35*'PARÃMETROS - NÃO MEXER !'!E38</f>
        <v>0</v>
      </c>
      <c r="H18" s="89">
        <f>PREENCHER!H35*'PARÃMETROS - NÃO MEXER !'!E38</f>
        <v>0</v>
      </c>
      <c r="I18" s="89">
        <f>PREENCHER!I35*'PARÃMETROS - NÃO MEXER !'!E38</f>
        <v>0</v>
      </c>
      <c r="J18" s="89">
        <f>PREENCHER!J35*'PARÃMETROS - NÃO MEXER !'!E38</f>
        <v>0</v>
      </c>
      <c r="K18" s="89">
        <f>PREENCHER!K35*'PARÃMETROS - NÃO MEXER !'!E38</f>
        <v>0</v>
      </c>
      <c r="L18" s="89">
        <f>PREENCHER!L35*'PARÃMETROS - NÃO MEXER !'!E38</f>
        <v>0</v>
      </c>
      <c r="M18" s="89">
        <f>PREENCHER!M35*'PARÃMETROS - NÃO MEXER !'!E38</f>
        <v>0</v>
      </c>
      <c r="N18" s="89">
        <f>PREENCHER!N35*'PARÃMETROS - NÃO MEXER !'!E38</f>
        <v>0</v>
      </c>
      <c r="O18" s="89">
        <f>PREENCHER!O35*'PARÃMETROS - NÃO MEXER !'!E38</f>
        <v>0</v>
      </c>
      <c r="P18" s="89">
        <f>PREENCHER!P35*'PARÃMETROS - NÃO MEXER !'!E38</f>
        <v>0</v>
      </c>
      <c r="Q18" s="89">
        <f>PREENCHER!Q35*'PARÃMETROS - NÃO MEXER !'!E38</f>
        <v>0</v>
      </c>
      <c r="R18" s="89">
        <f>PREENCHER!R35*'PARÃMETROS - NÃO MEXER !'!E38</f>
        <v>0</v>
      </c>
      <c r="S18" s="89">
        <f>PREENCHER!S35*'PARÃMETROS - NÃO MEXER !'!E38</f>
        <v>0</v>
      </c>
      <c r="T18" s="90">
        <f t="shared" si="1"/>
        <v>0</v>
      </c>
      <c r="U18" s="83"/>
    </row>
    <row r="19" spans="1:21" ht="25.5" x14ac:dyDescent="0.25">
      <c r="A19" s="86">
        <f t="shared" si="3"/>
        <v>13</v>
      </c>
      <c r="B19" s="87" t="s">
        <v>36</v>
      </c>
      <c r="C19" s="88" t="s">
        <v>20</v>
      </c>
      <c r="D19" s="89">
        <f>PREENCHER!D36*'PARÃMETROS - NÃO MEXER !'!E39</f>
        <v>0</v>
      </c>
      <c r="E19" s="89">
        <f>PREENCHER!E36*'PARÃMETROS - NÃO MEXER !'!E39</f>
        <v>0</v>
      </c>
      <c r="F19" s="89">
        <f>PREENCHER!F36*'PARÃMETROS - NÃO MEXER !'!E39</f>
        <v>0</v>
      </c>
      <c r="G19" s="89">
        <f>PREENCHER!G36*'PARÃMETROS - NÃO MEXER !'!E39</f>
        <v>0</v>
      </c>
      <c r="H19" s="89">
        <f>PREENCHER!H36*'PARÃMETROS - NÃO MEXER !'!E39</f>
        <v>0</v>
      </c>
      <c r="I19" s="89">
        <f>PREENCHER!I36*'PARÃMETROS - NÃO MEXER !'!E39</f>
        <v>0</v>
      </c>
      <c r="J19" s="89">
        <f>PREENCHER!J36*'PARÃMETROS - NÃO MEXER !'!E39</f>
        <v>0</v>
      </c>
      <c r="K19" s="89">
        <f>PREENCHER!K36*'PARÃMETROS - NÃO MEXER !'!E39</f>
        <v>0</v>
      </c>
      <c r="L19" s="89">
        <f>PREENCHER!L36*'PARÃMETROS - NÃO MEXER !'!E39</f>
        <v>0</v>
      </c>
      <c r="M19" s="89">
        <f>PREENCHER!M36*'PARÃMETROS - NÃO MEXER !'!E39</f>
        <v>0</v>
      </c>
      <c r="N19" s="89">
        <f>PREENCHER!N36*'PARÃMETROS - NÃO MEXER !'!E39</f>
        <v>0</v>
      </c>
      <c r="O19" s="89">
        <f>PREENCHER!O36*'PARÃMETROS - NÃO MEXER !'!E39</f>
        <v>0</v>
      </c>
      <c r="P19" s="89">
        <f>PREENCHER!P36*'PARÃMETROS - NÃO MEXER !'!E39</f>
        <v>0</v>
      </c>
      <c r="Q19" s="89">
        <f>PREENCHER!Q36*'PARÃMETROS - NÃO MEXER !'!E39</f>
        <v>0</v>
      </c>
      <c r="R19" s="89">
        <f>PREENCHER!R36*'PARÃMETROS - NÃO MEXER !'!E39</f>
        <v>0</v>
      </c>
      <c r="S19" s="89">
        <f>PREENCHER!S36*'PARÃMETROS - NÃO MEXER !'!E39</f>
        <v>0</v>
      </c>
      <c r="T19" s="90">
        <f t="shared" si="1"/>
        <v>0</v>
      </c>
      <c r="U19" s="83"/>
    </row>
    <row r="20" spans="1:21" ht="25.5" x14ac:dyDescent="0.25">
      <c r="A20" s="86">
        <f t="shared" si="3"/>
        <v>14</v>
      </c>
      <c r="B20" s="87" t="s">
        <v>37</v>
      </c>
      <c r="C20" s="88" t="s">
        <v>20</v>
      </c>
      <c r="D20" s="89">
        <f>PREENCHER!D37*'PARÃMETROS - NÃO MEXER !'!E40</f>
        <v>0</v>
      </c>
      <c r="E20" s="89">
        <f>PREENCHER!E37*'PARÃMETROS - NÃO MEXER !'!E40</f>
        <v>0</v>
      </c>
      <c r="F20" s="89">
        <f>PREENCHER!F37*'PARÃMETROS - NÃO MEXER !'!E40</f>
        <v>0</v>
      </c>
      <c r="G20" s="89">
        <f>PREENCHER!G37*'PARÃMETROS - NÃO MEXER !'!E40</f>
        <v>0</v>
      </c>
      <c r="H20" s="89">
        <f>PREENCHER!H37*'PARÃMETROS - NÃO MEXER !'!E40</f>
        <v>0</v>
      </c>
      <c r="I20" s="89">
        <f>PREENCHER!I37*'PARÃMETROS - NÃO MEXER !'!E40</f>
        <v>0</v>
      </c>
      <c r="J20" s="89">
        <f>PREENCHER!J37*'PARÃMETROS - NÃO MEXER !'!E40</f>
        <v>0</v>
      </c>
      <c r="K20" s="89">
        <f>PREENCHER!K37*'PARÃMETROS - NÃO MEXER !'!E40</f>
        <v>0</v>
      </c>
      <c r="L20" s="89">
        <f>PREENCHER!L37*'PARÃMETROS - NÃO MEXER !'!E40</f>
        <v>0</v>
      </c>
      <c r="M20" s="89">
        <f>PREENCHER!M37*'PARÃMETROS - NÃO MEXER !'!E40</f>
        <v>0</v>
      </c>
      <c r="N20" s="89">
        <f>PREENCHER!N37*'PARÃMETROS - NÃO MEXER !'!E40</f>
        <v>0</v>
      </c>
      <c r="O20" s="89">
        <f>PREENCHER!O37*'PARÃMETROS - NÃO MEXER !'!E40</f>
        <v>0</v>
      </c>
      <c r="P20" s="89">
        <f>PREENCHER!P37*'PARÃMETROS - NÃO MEXER !'!E40</f>
        <v>0</v>
      </c>
      <c r="Q20" s="89">
        <f>PREENCHER!Q37*'PARÃMETROS - NÃO MEXER !'!E40</f>
        <v>0</v>
      </c>
      <c r="R20" s="89">
        <f>PREENCHER!R37*'PARÃMETROS - NÃO MEXER !'!E40</f>
        <v>0</v>
      </c>
      <c r="S20" s="89">
        <f>PREENCHER!S37*'PARÃMETROS - NÃO MEXER !'!E40</f>
        <v>0</v>
      </c>
      <c r="T20" s="90">
        <f t="shared" si="1"/>
        <v>0</v>
      </c>
      <c r="U20" s="83"/>
    </row>
    <row r="21" spans="1:21" x14ac:dyDescent="0.25">
      <c r="A21" s="86">
        <f t="shared" si="3"/>
        <v>15</v>
      </c>
      <c r="B21" s="87" t="s">
        <v>38</v>
      </c>
      <c r="C21" s="88" t="s">
        <v>20</v>
      </c>
      <c r="D21" s="89">
        <f>PREENCHER!D38*'PARÃMETROS - NÃO MEXER !'!E41</f>
        <v>0</v>
      </c>
      <c r="E21" s="89">
        <f>PREENCHER!E38*'PARÃMETROS - NÃO MEXER !'!E41</f>
        <v>0</v>
      </c>
      <c r="F21" s="89">
        <f>PREENCHER!F38*'PARÃMETROS - NÃO MEXER !'!E41</f>
        <v>0</v>
      </c>
      <c r="G21" s="89">
        <f>PREENCHER!G38*'PARÃMETROS - NÃO MEXER !'!E41</f>
        <v>0</v>
      </c>
      <c r="H21" s="89">
        <f>PREENCHER!H38*'PARÃMETROS - NÃO MEXER !'!E41</f>
        <v>0</v>
      </c>
      <c r="I21" s="89">
        <f>PREENCHER!I38*'PARÃMETROS - NÃO MEXER !'!E41</f>
        <v>0</v>
      </c>
      <c r="J21" s="89">
        <f>PREENCHER!J38*'PARÃMETROS - NÃO MEXER !'!E41</f>
        <v>0</v>
      </c>
      <c r="K21" s="89">
        <f>PREENCHER!K38*'PARÃMETROS - NÃO MEXER !'!E41</f>
        <v>0</v>
      </c>
      <c r="L21" s="89">
        <f>PREENCHER!L38*'PARÃMETROS - NÃO MEXER !'!E41</f>
        <v>0</v>
      </c>
      <c r="M21" s="89">
        <f>PREENCHER!M38*'PARÃMETROS - NÃO MEXER !'!E41</f>
        <v>0</v>
      </c>
      <c r="N21" s="89">
        <f>PREENCHER!N38*'PARÃMETROS - NÃO MEXER !'!E41</f>
        <v>0</v>
      </c>
      <c r="O21" s="89">
        <f>PREENCHER!O38*'PARÃMETROS - NÃO MEXER !'!E41</f>
        <v>0</v>
      </c>
      <c r="P21" s="89">
        <f>PREENCHER!P38*'PARÃMETROS - NÃO MEXER !'!E41</f>
        <v>0</v>
      </c>
      <c r="Q21" s="89">
        <f>PREENCHER!Q38*'PARÃMETROS - NÃO MEXER !'!E41</f>
        <v>0</v>
      </c>
      <c r="R21" s="89">
        <f>PREENCHER!R38*'PARÃMETROS - NÃO MEXER !'!E41</f>
        <v>0</v>
      </c>
      <c r="S21" s="89">
        <f>PREENCHER!S38*'PARÃMETROS - NÃO MEXER !'!E41</f>
        <v>0</v>
      </c>
      <c r="T21" s="90">
        <f t="shared" si="1"/>
        <v>0</v>
      </c>
      <c r="U21" s="83"/>
    </row>
    <row r="22" spans="1:21" x14ac:dyDescent="0.25">
      <c r="A22" s="86">
        <f t="shared" si="3"/>
        <v>16</v>
      </c>
      <c r="B22" s="87" t="s">
        <v>39</v>
      </c>
      <c r="C22" s="88" t="s">
        <v>20</v>
      </c>
      <c r="D22" s="89">
        <f>PREENCHER!D39*'PARÃMETROS - NÃO MEXER !'!E42</f>
        <v>0</v>
      </c>
      <c r="E22" s="89">
        <f>PREENCHER!E39*'PARÃMETROS - NÃO MEXER !'!E42</f>
        <v>0</v>
      </c>
      <c r="F22" s="89">
        <f>PREENCHER!F39*'PARÃMETROS - NÃO MEXER !'!E42</f>
        <v>0</v>
      </c>
      <c r="G22" s="89">
        <f>PREENCHER!G39*'PARÃMETROS - NÃO MEXER !'!E42</f>
        <v>0</v>
      </c>
      <c r="H22" s="89">
        <f>PREENCHER!H39*'PARÃMETROS - NÃO MEXER !'!E42</f>
        <v>0</v>
      </c>
      <c r="I22" s="89">
        <f>PREENCHER!I39*'PARÃMETROS - NÃO MEXER !'!E42</f>
        <v>0</v>
      </c>
      <c r="J22" s="89">
        <f>PREENCHER!J39*'PARÃMETROS - NÃO MEXER !'!E42</f>
        <v>0</v>
      </c>
      <c r="K22" s="89">
        <f>PREENCHER!K39*'PARÃMETROS - NÃO MEXER !'!E42</f>
        <v>0</v>
      </c>
      <c r="L22" s="89">
        <f>PREENCHER!L39*'PARÃMETROS - NÃO MEXER !'!E42</f>
        <v>0</v>
      </c>
      <c r="M22" s="89">
        <f>PREENCHER!M39*'PARÃMETROS - NÃO MEXER !'!E42</f>
        <v>0</v>
      </c>
      <c r="N22" s="89">
        <f>PREENCHER!N39*'PARÃMETROS - NÃO MEXER !'!E42</f>
        <v>0</v>
      </c>
      <c r="O22" s="89">
        <f>PREENCHER!O39*'PARÃMETROS - NÃO MEXER !'!E42</f>
        <v>0</v>
      </c>
      <c r="P22" s="89">
        <f>PREENCHER!P39*'PARÃMETROS - NÃO MEXER !'!E42</f>
        <v>0</v>
      </c>
      <c r="Q22" s="89">
        <f>PREENCHER!Q39*'PARÃMETROS - NÃO MEXER !'!E42</f>
        <v>0</v>
      </c>
      <c r="R22" s="89">
        <f>PREENCHER!R39*'PARÃMETROS - NÃO MEXER !'!E42</f>
        <v>0</v>
      </c>
      <c r="S22" s="89">
        <f>PREENCHER!S39*'PARÃMETROS - NÃO MEXER !'!E42</f>
        <v>0</v>
      </c>
      <c r="T22" s="90">
        <f t="shared" si="1"/>
        <v>0</v>
      </c>
      <c r="U22" s="83"/>
    </row>
    <row r="23" spans="1:21" x14ac:dyDescent="0.25">
      <c r="A23" s="86">
        <f t="shared" si="3"/>
        <v>17</v>
      </c>
      <c r="B23" s="87" t="s">
        <v>41</v>
      </c>
      <c r="C23" s="88" t="s">
        <v>20</v>
      </c>
      <c r="D23" s="89">
        <f>PREENCHER!D40*'PARÃMETROS - NÃO MEXER !'!E43</f>
        <v>0</v>
      </c>
      <c r="E23" s="89">
        <f>PREENCHER!E40*'PARÃMETROS - NÃO MEXER !'!E43</f>
        <v>0</v>
      </c>
      <c r="F23" s="89">
        <f>PREENCHER!F40*'PARÃMETROS - NÃO MEXER !'!E43</f>
        <v>0</v>
      </c>
      <c r="G23" s="89">
        <f>PREENCHER!G40*'PARÃMETROS - NÃO MEXER !'!E43</f>
        <v>0</v>
      </c>
      <c r="H23" s="89">
        <f>PREENCHER!H40*'PARÃMETROS - NÃO MEXER !'!E43</f>
        <v>0</v>
      </c>
      <c r="I23" s="89">
        <f>PREENCHER!I40*'PARÃMETROS - NÃO MEXER !'!E43</f>
        <v>0</v>
      </c>
      <c r="J23" s="89">
        <f>PREENCHER!J40*'PARÃMETROS - NÃO MEXER !'!E43</f>
        <v>0</v>
      </c>
      <c r="K23" s="89">
        <f>PREENCHER!K40*'PARÃMETROS - NÃO MEXER !'!E43</f>
        <v>0</v>
      </c>
      <c r="L23" s="89">
        <f>PREENCHER!L40*'PARÃMETROS - NÃO MEXER !'!E43</f>
        <v>0</v>
      </c>
      <c r="M23" s="89">
        <f>PREENCHER!M40*'PARÃMETROS - NÃO MEXER !'!E43</f>
        <v>0</v>
      </c>
      <c r="N23" s="89">
        <f>PREENCHER!N40*'PARÃMETROS - NÃO MEXER !'!E43</f>
        <v>0</v>
      </c>
      <c r="O23" s="89">
        <f>PREENCHER!O40*'PARÃMETROS - NÃO MEXER !'!E43</f>
        <v>0</v>
      </c>
      <c r="P23" s="89">
        <f>PREENCHER!P40*'PARÃMETROS - NÃO MEXER !'!E43</f>
        <v>0</v>
      </c>
      <c r="Q23" s="89">
        <f>PREENCHER!Q40*'PARÃMETROS - NÃO MEXER !'!E43</f>
        <v>0</v>
      </c>
      <c r="R23" s="89">
        <f>PREENCHER!R40*'PARÃMETROS - NÃO MEXER !'!E43</f>
        <v>0</v>
      </c>
      <c r="S23" s="89">
        <f>PREENCHER!S40*'PARÃMETROS - NÃO MEXER !'!E43</f>
        <v>0</v>
      </c>
      <c r="T23" s="90">
        <f t="shared" si="1"/>
        <v>0</v>
      </c>
      <c r="U23" s="83"/>
    </row>
    <row r="24" spans="1:21" ht="25.5" x14ac:dyDescent="0.25">
      <c r="A24" s="86">
        <f t="shared" si="3"/>
        <v>18</v>
      </c>
      <c r="B24" s="87" t="s">
        <v>42</v>
      </c>
      <c r="C24" s="88" t="s">
        <v>20</v>
      </c>
      <c r="D24" s="89">
        <f>PREENCHER!D41*'PARÃMETROS - NÃO MEXER !'!E44</f>
        <v>0</v>
      </c>
      <c r="E24" s="89">
        <f>PREENCHER!E41*'PARÃMETROS - NÃO MEXER !'!E44</f>
        <v>0</v>
      </c>
      <c r="F24" s="89">
        <f>PREENCHER!F41*'PARÃMETROS - NÃO MEXER !'!E44</f>
        <v>0</v>
      </c>
      <c r="G24" s="89">
        <f>PREENCHER!G41*'PARÃMETROS - NÃO MEXER !'!E44</f>
        <v>0</v>
      </c>
      <c r="H24" s="89">
        <f>PREENCHER!H41*'PARÃMETROS - NÃO MEXER !'!E44</f>
        <v>0</v>
      </c>
      <c r="I24" s="89">
        <f>PREENCHER!I41*'PARÃMETROS - NÃO MEXER !'!E44</f>
        <v>0</v>
      </c>
      <c r="J24" s="89">
        <f>PREENCHER!J41*'PARÃMETROS - NÃO MEXER !'!E44</f>
        <v>0</v>
      </c>
      <c r="K24" s="89">
        <f>PREENCHER!K41*'PARÃMETROS - NÃO MEXER !'!E44</f>
        <v>0</v>
      </c>
      <c r="L24" s="89">
        <f>PREENCHER!L41*'PARÃMETROS - NÃO MEXER !'!E44</f>
        <v>0</v>
      </c>
      <c r="M24" s="89">
        <f>PREENCHER!M41*'PARÃMETROS - NÃO MEXER !'!E44</f>
        <v>0</v>
      </c>
      <c r="N24" s="89">
        <f>PREENCHER!N41*'PARÃMETROS - NÃO MEXER !'!E44</f>
        <v>0</v>
      </c>
      <c r="O24" s="89">
        <f>PREENCHER!O41*'PARÃMETROS - NÃO MEXER !'!E44</f>
        <v>0</v>
      </c>
      <c r="P24" s="89">
        <f>PREENCHER!P41*'PARÃMETROS - NÃO MEXER !'!E44</f>
        <v>0</v>
      </c>
      <c r="Q24" s="89">
        <f>PREENCHER!Q41*'PARÃMETROS - NÃO MEXER !'!E44</f>
        <v>0</v>
      </c>
      <c r="R24" s="89">
        <f>PREENCHER!R41*'PARÃMETROS - NÃO MEXER !'!E44</f>
        <v>0</v>
      </c>
      <c r="S24" s="89">
        <f>PREENCHER!S41*'PARÃMETROS - NÃO MEXER !'!E44</f>
        <v>0</v>
      </c>
      <c r="T24" s="90">
        <f t="shared" si="1"/>
        <v>0</v>
      </c>
      <c r="U24" s="83"/>
    </row>
    <row r="25" spans="1:21" ht="25.5" x14ac:dyDescent="0.25">
      <c r="A25" s="86">
        <f t="shared" si="3"/>
        <v>19</v>
      </c>
      <c r="B25" s="87" t="s">
        <v>44</v>
      </c>
      <c r="C25" s="88" t="s">
        <v>20</v>
      </c>
      <c r="D25" s="89">
        <f>PREENCHER!D42*'PARÃMETROS - NÃO MEXER !'!E45</f>
        <v>0</v>
      </c>
      <c r="E25" s="89">
        <f>PREENCHER!E42*'PARÃMETROS - NÃO MEXER !'!E45</f>
        <v>0</v>
      </c>
      <c r="F25" s="89">
        <f>PREENCHER!F42*'PARÃMETROS - NÃO MEXER !'!E45</f>
        <v>0</v>
      </c>
      <c r="G25" s="89">
        <f>PREENCHER!G42*'PARÃMETROS - NÃO MEXER !'!E45</f>
        <v>0</v>
      </c>
      <c r="H25" s="89">
        <f>PREENCHER!H42*'PARÃMETROS - NÃO MEXER !'!E45</f>
        <v>0</v>
      </c>
      <c r="I25" s="89">
        <f>PREENCHER!I42*'PARÃMETROS - NÃO MEXER !'!E45</f>
        <v>0</v>
      </c>
      <c r="J25" s="89">
        <f>PREENCHER!J42*'PARÃMETROS - NÃO MEXER !'!E45</f>
        <v>0</v>
      </c>
      <c r="K25" s="89">
        <f>PREENCHER!K42*'PARÃMETROS - NÃO MEXER !'!E45</f>
        <v>0</v>
      </c>
      <c r="L25" s="89">
        <f>PREENCHER!L42*'PARÃMETROS - NÃO MEXER !'!E45</f>
        <v>0</v>
      </c>
      <c r="M25" s="89">
        <f>PREENCHER!M42*'PARÃMETROS - NÃO MEXER !'!E45</f>
        <v>0</v>
      </c>
      <c r="N25" s="89">
        <f>PREENCHER!N42*'PARÃMETROS - NÃO MEXER !'!E45</f>
        <v>0</v>
      </c>
      <c r="O25" s="89">
        <f>PREENCHER!O42*'PARÃMETROS - NÃO MEXER !'!E45</f>
        <v>0</v>
      </c>
      <c r="P25" s="89">
        <f>PREENCHER!P42*'PARÃMETROS - NÃO MEXER !'!E45</f>
        <v>0</v>
      </c>
      <c r="Q25" s="89">
        <f>PREENCHER!Q42*'PARÃMETROS - NÃO MEXER !'!E45</f>
        <v>0</v>
      </c>
      <c r="R25" s="89">
        <f>PREENCHER!R42*'PARÃMETROS - NÃO MEXER !'!E45</f>
        <v>0</v>
      </c>
      <c r="S25" s="89">
        <f>PREENCHER!S42*'PARÃMETROS - NÃO MEXER !'!E45</f>
        <v>0</v>
      </c>
      <c r="T25" s="90">
        <f t="shared" si="1"/>
        <v>0</v>
      </c>
      <c r="U25" s="83"/>
    </row>
    <row r="26" spans="1:21" ht="25.5" x14ac:dyDescent="0.25">
      <c r="A26" s="86">
        <f t="shared" si="3"/>
        <v>20</v>
      </c>
      <c r="B26" s="87" t="s">
        <v>45</v>
      </c>
      <c r="C26" s="88" t="s">
        <v>20</v>
      </c>
      <c r="D26" s="89">
        <f>PREENCHER!D43*'PARÃMETROS - NÃO MEXER !'!E46</f>
        <v>0</v>
      </c>
      <c r="E26" s="89">
        <f>PREENCHER!E43*'PARÃMETROS - NÃO MEXER !'!E46</f>
        <v>0</v>
      </c>
      <c r="F26" s="89">
        <f>PREENCHER!F43*'PARÃMETROS - NÃO MEXER !'!E46</f>
        <v>0</v>
      </c>
      <c r="G26" s="89">
        <f>PREENCHER!G43*'PARÃMETROS - NÃO MEXER !'!E46</f>
        <v>0</v>
      </c>
      <c r="H26" s="89">
        <f>PREENCHER!H43*'PARÃMETROS - NÃO MEXER !'!E46</f>
        <v>0</v>
      </c>
      <c r="I26" s="89">
        <f>PREENCHER!I43*'PARÃMETROS - NÃO MEXER !'!E46</f>
        <v>0</v>
      </c>
      <c r="J26" s="89">
        <f>PREENCHER!J43*'PARÃMETROS - NÃO MEXER !'!E46</f>
        <v>0</v>
      </c>
      <c r="K26" s="89">
        <f>PREENCHER!K43*'PARÃMETROS - NÃO MEXER !'!E46</f>
        <v>0</v>
      </c>
      <c r="L26" s="89">
        <f>PREENCHER!L43*'PARÃMETROS - NÃO MEXER !'!E46</f>
        <v>0</v>
      </c>
      <c r="M26" s="89">
        <f>PREENCHER!M43*'PARÃMETROS - NÃO MEXER !'!E46</f>
        <v>0</v>
      </c>
      <c r="N26" s="89">
        <f>PREENCHER!N43*'PARÃMETROS - NÃO MEXER !'!E46</f>
        <v>0</v>
      </c>
      <c r="O26" s="89">
        <f>PREENCHER!O43*'PARÃMETROS - NÃO MEXER !'!E46</f>
        <v>0</v>
      </c>
      <c r="P26" s="89">
        <f>PREENCHER!P43*'PARÃMETROS - NÃO MEXER !'!E46</f>
        <v>0</v>
      </c>
      <c r="Q26" s="89">
        <f>PREENCHER!Q43*'PARÃMETROS - NÃO MEXER !'!E46</f>
        <v>0</v>
      </c>
      <c r="R26" s="89">
        <f>PREENCHER!R43*'PARÃMETROS - NÃO MEXER !'!E46</f>
        <v>0</v>
      </c>
      <c r="S26" s="89">
        <f>PREENCHER!S43*'PARÃMETROS - NÃO MEXER !'!E46</f>
        <v>0</v>
      </c>
      <c r="T26" s="90">
        <f t="shared" si="1"/>
        <v>0</v>
      </c>
      <c r="U26" s="83"/>
    </row>
    <row r="27" spans="1:21" ht="25.5" x14ac:dyDescent="0.25">
      <c r="A27" s="86">
        <f t="shared" si="3"/>
        <v>21</v>
      </c>
      <c r="B27" s="87" t="s">
        <v>46</v>
      </c>
      <c r="C27" s="88" t="s">
        <v>20</v>
      </c>
      <c r="D27" s="89">
        <f>PREENCHER!D44*'PARÃMETROS - NÃO MEXER !'!E47</f>
        <v>0</v>
      </c>
      <c r="E27" s="89">
        <f>PREENCHER!E44*'PARÃMETROS - NÃO MEXER !'!E47</f>
        <v>0</v>
      </c>
      <c r="F27" s="89">
        <f>PREENCHER!F44*'PARÃMETROS - NÃO MEXER !'!E47</f>
        <v>0</v>
      </c>
      <c r="G27" s="89">
        <f>PREENCHER!G44*'PARÃMETROS - NÃO MEXER !'!E47</f>
        <v>0</v>
      </c>
      <c r="H27" s="89">
        <f>PREENCHER!H44*'PARÃMETROS - NÃO MEXER !'!E47</f>
        <v>0</v>
      </c>
      <c r="I27" s="89">
        <f>PREENCHER!I44*'PARÃMETROS - NÃO MEXER !'!E47</f>
        <v>0</v>
      </c>
      <c r="J27" s="89">
        <f>PREENCHER!J44*'PARÃMETROS - NÃO MEXER !'!E47</f>
        <v>0</v>
      </c>
      <c r="K27" s="89">
        <f>PREENCHER!K44*'PARÃMETROS - NÃO MEXER !'!E47</f>
        <v>0</v>
      </c>
      <c r="L27" s="89">
        <f>PREENCHER!L44*'PARÃMETROS - NÃO MEXER !'!E47</f>
        <v>0</v>
      </c>
      <c r="M27" s="89">
        <f>PREENCHER!M44*'PARÃMETROS - NÃO MEXER !'!E47</f>
        <v>0</v>
      </c>
      <c r="N27" s="89">
        <f>PREENCHER!N44*'PARÃMETROS - NÃO MEXER !'!E47</f>
        <v>0</v>
      </c>
      <c r="O27" s="89">
        <f>PREENCHER!O44*'PARÃMETROS - NÃO MEXER !'!E47</f>
        <v>0</v>
      </c>
      <c r="P27" s="89">
        <f>PREENCHER!P44*'PARÃMETROS - NÃO MEXER !'!E47</f>
        <v>0</v>
      </c>
      <c r="Q27" s="89">
        <f>PREENCHER!Q44*'PARÃMETROS - NÃO MEXER !'!E47</f>
        <v>0</v>
      </c>
      <c r="R27" s="89">
        <f>PREENCHER!R44*'PARÃMETROS - NÃO MEXER !'!E47</f>
        <v>0</v>
      </c>
      <c r="S27" s="89">
        <f>PREENCHER!S44*'PARÃMETROS - NÃO MEXER !'!E47</f>
        <v>0</v>
      </c>
      <c r="T27" s="90">
        <f t="shared" si="1"/>
        <v>0</v>
      </c>
      <c r="U27" s="83"/>
    </row>
    <row r="28" spans="1:21" ht="25.5" x14ac:dyDescent="0.25">
      <c r="A28" s="86">
        <f t="shared" si="3"/>
        <v>22</v>
      </c>
      <c r="B28" s="87" t="s">
        <v>47</v>
      </c>
      <c r="C28" s="88" t="s">
        <v>20</v>
      </c>
      <c r="D28" s="89">
        <f>PREENCHER!D45*'PARÃMETROS - NÃO MEXER !'!E48</f>
        <v>0</v>
      </c>
      <c r="E28" s="89">
        <f>PREENCHER!E45*'PARÃMETROS - NÃO MEXER !'!E48</f>
        <v>0</v>
      </c>
      <c r="F28" s="89">
        <f>PREENCHER!F45*'PARÃMETROS - NÃO MEXER !'!E48</f>
        <v>0</v>
      </c>
      <c r="G28" s="89">
        <f>PREENCHER!G45*'PARÃMETROS - NÃO MEXER !'!E48</f>
        <v>0</v>
      </c>
      <c r="H28" s="89">
        <f>PREENCHER!H45*'PARÃMETROS - NÃO MEXER !'!E48</f>
        <v>0</v>
      </c>
      <c r="I28" s="89">
        <f>PREENCHER!I45*'PARÃMETROS - NÃO MEXER !'!E48</f>
        <v>0</v>
      </c>
      <c r="J28" s="89">
        <f>PREENCHER!J45*'PARÃMETROS - NÃO MEXER !'!E48</f>
        <v>0</v>
      </c>
      <c r="K28" s="89">
        <f>PREENCHER!K45*'PARÃMETROS - NÃO MEXER !'!E48</f>
        <v>0</v>
      </c>
      <c r="L28" s="89">
        <f>PREENCHER!L45*'PARÃMETROS - NÃO MEXER !'!E48</f>
        <v>0</v>
      </c>
      <c r="M28" s="89">
        <f>PREENCHER!M45*'PARÃMETROS - NÃO MEXER !'!E48</f>
        <v>0</v>
      </c>
      <c r="N28" s="89">
        <f>PREENCHER!N45*'PARÃMETROS - NÃO MEXER !'!E48</f>
        <v>0</v>
      </c>
      <c r="O28" s="89">
        <f>PREENCHER!O45*'PARÃMETROS - NÃO MEXER !'!E48</f>
        <v>0</v>
      </c>
      <c r="P28" s="89">
        <f>PREENCHER!P45*'PARÃMETROS - NÃO MEXER !'!E48</f>
        <v>0</v>
      </c>
      <c r="Q28" s="89">
        <f>PREENCHER!Q45*'PARÃMETROS - NÃO MEXER !'!E48</f>
        <v>0</v>
      </c>
      <c r="R28" s="89">
        <f>PREENCHER!R45*'PARÃMETROS - NÃO MEXER !'!E48</f>
        <v>0</v>
      </c>
      <c r="S28" s="89">
        <f>PREENCHER!S45*'PARÃMETROS - NÃO MEXER !'!E48</f>
        <v>0</v>
      </c>
      <c r="T28" s="90">
        <f t="shared" si="1"/>
        <v>0</v>
      </c>
      <c r="U28" s="83"/>
    </row>
    <row r="29" spans="1:21" x14ac:dyDescent="0.25">
      <c r="A29" s="86">
        <f t="shared" si="3"/>
        <v>23</v>
      </c>
      <c r="B29" s="87" t="s">
        <v>48</v>
      </c>
      <c r="C29" s="88" t="s">
        <v>20</v>
      </c>
      <c r="D29" s="89">
        <f>PREENCHER!D46*'PARÃMETROS - NÃO MEXER !'!E49</f>
        <v>0</v>
      </c>
      <c r="E29" s="89">
        <f>PREENCHER!E46*'PARÃMETROS - NÃO MEXER !'!E49</f>
        <v>0</v>
      </c>
      <c r="F29" s="89">
        <f>PREENCHER!F46*'PARÃMETROS - NÃO MEXER !'!E49</f>
        <v>0</v>
      </c>
      <c r="G29" s="89">
        <f>PREENCHER!G46*'PARÃMETROS - NÃO MEXER !'!E49</f>
        <v>0</v>
      </c>
      <c r="H29" s="89">
        <f>PREENCHER!H46*'PARÃMETROS - NÃO MEXER !'!E49</f>
        <v>0</v>
      </c>
      <c r="I29" s="89">
        <f>PREENCHER!I46*'PARÃMETROS - NÃO MEXER !'!E49</f>
        <v>0</v>
      </c>
      <c r="J29" s="89">
        <f>PREENCHER!J46*'PARÃMETROS - NÃO MEXER !'!E49</f>
        <v>0</v>
      </c>
      <c r="K29" s="89">
        <f>PREENCHER!K46*'PARÃMETROS - NÃO MEXER !'!E49</f>
        <v>0</v>
      </c>
      <c r="L29" s="89">
        <f>PREENCHER!L46*'PARÃMETROS - NÃO MEXER !'!E49</f>
        <v>0</v>
      </c>
      <c r="M29" s="89">
        <f>PREENCHER!M46*'PARÃMETROS - NÃO MEXER !'!E49</f>
        <v>0</v>
      </c>
      <c r="N29" s="89">
        <f>PREENCHER!N46*'PARÃMETROS - NÃO MEXER !'!E49</f>
        <v>0</v>
      </c>
      <c r="O29" s="89">
        <f>PREENCHER!O46*'PARÃMETROS - NÃO MEXER !'!E49</f>
        <v>0</v>
      </c>
      <c r="P29" s="89">
        <f>PREENCHER!P46*'PARÃMETROS - NÃO MEXER !'!E49</f>
        <v>0</v>
      </c>
      <c r="Q29" s="89">
        <f>PREENCHER!Q46*'PARÃMETROS - NÃO MEXER !'!E49</f>
        <v>0</v>
      </c>
      <c r="R29" s="89">
        <f>PREENCHER!R46*'PARÃMETROS - NÃO MEXER !'!E49</f>
        <v>0</v>
      </c>
      <c r="S29" s="89">
        <f>PREENCHER!S46*'PARÃMETROS - NÃO MEXER !'!E49</f>
        <v>0</v>
      </c>
      <c r="T29" s="90">
        <f t="shared" si="1"/>
        <v>0</v>
      </c>
      <c r="U29" s="83"/>
    </row>
    <row r="30" spans="1:21" x14ac:dyDescent="0.25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4" t="s">
        <v>18</v>
      </c>
      <c r="U30" s="85">
        <f>SUM(U7,U8,U10)</f>
        <v>0</v>
      </c>
    </row>
    <row r="31" spans="1:21" x14ac:dyDescent="0.25">
      <c r="A31" s="92"/>
      <c r="B31" s="268"/>
      <c r="C31" s="268"/>
      <c r="D31" s="95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83"/>
    </row>
    <row r="32" spans="1:21" ht="18.75" customHeight="1" x14ac:dyDescent="0.3">
      <c r="A32" s="92"/>
      <c r="B32" s="269" t="s">
        <v>174</v>
      </c>
      <c r="C32" s="269"/>
      <c r="D32" s="96">
        <f>SUM(D7:S29)</f>
        <v>0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</row>
    <row r="33" spans="1:21" ht="18.75" x14ac:dyDescent="0.3">
      <c r="B33" s="98"/>
      <c r="C33" s="98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</row>
    <row r="34" spans="1:21" x14ac:dyDescent="0.25">
      <c r="B34" s="38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41"/>
    </row>
    <row r="35" spans="1:21" ht="23.25" x14ac:dyDescent="0.35">
      <c r="B35" s="270" t="str">
        <f>'PARÃMETROS - NÃO MEXER !'!B5</f>
        <v>Grupo 2 - Atividades de Pesquisa e Produção Intelectual</v>
      </c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100"/>
    </row>
    <row r="36" spans="1:21" ht="15" customHeight="1" x14ac:dyDescent="0.25">
      <c r="B36" s="261" t="s">
        <v>17</v>
      </c>
      <c r="C36" s="261"/>
      <c r="D36" s="101">
        <v>2014</v>
      </c>
      <c r="E36" s="101">
        <f t="shared" ref="E36:S36" si="4">D36-1</f>
        <v>2013</v>
      </c>
      <c r="F36" s="101">
        <f t="shared" si="4"/>
        <v>2012</v>
      </c>
      <c r="G36" s="101">
        <f t="shared" si="4"/>
        <v>2011</v>
      </c>
      <c r="H36" s="101">
        <f t="shared" si="4"/>
        <v>2010</v>
      </c>
      <c r="I36" s="101">
        <f t="shared" si="4"/>
        <v>2009</v>
      </c>
      <c r="J36" s="101">
        <f t="shared" si="4"/>
        <v>2008</v>
      </c>
      <c r="K36" s="101">
        <f t="shared" si="4"/>
        <v>2007</v>
      </c>
      <c r="L36" s="101">
        <f t="shared" si="4"/>
        <v>2006</v>
      </c>
      <c r="M36" s="101">
        <f t="shared" si="4"/>
        <v>2005</v>
      </c>
      <c r="N36" s="101">
        <f t="shared" si="4"/>
        <v>2004</v>
      </c>
      <c r="O36" s="101">
        <f t="shared" si="4"/>
        <v>2003</v>
      </c>
      <c r="P36" s="101">
        <f t="shared" si="4"/>
        <v>2002</v>
      </c>
      <c r="Q36" s="101">
        <f t="shared" si="4"/>
        <v>2001</v>
      </c>
      <c r="R36" s="101">
        <f t="shared" si="4"/>
        <v>2000</v>
      </c>
      <c r="S36" s="101">
        <f t="shared" si="4"/>
        <v>1999</v>
      </c>
      <c r="T36" s="101" t="s">
        <v>18</v>
      </c>
      <c r="U36" s="85" t="s">
        <v>175</v>
      </c>
    </row>
    <row r="37" spans="1:21" ht="15" customHeight="1" x14ac:dyDescent="0.25">
      <c r="B37" s="261" t="s">
        <v>173</v>
      </c>
      <c r="C37" s="261"/>
      <c r="D37" s="101" t="s">
        <v>20</v>
      </c>
      <c r="E37" s="101" t="s">
        <v>20</v>
      </c>
      <c r="F37" s="101" t="s">
        <v>20</v>
      </c>
      <c r="G37" s="101" t="s">
        <v>20</v>
      </c>
      <c r="H37" s="101" t="s">
        <v>20</v>
      </c>
      <c r="I37" s="101" t="s">
        <v>20</v>
      </c>
      <c r="J37" s="101" t="s">
        <v>20</v>
      </c>
      <c r="K37" s="101" t="s">
        <v>20</v>
      </c>
      <c r="L37" s="101" t="s">
        <v>20</v>
      </c>
      <c r="M37" s="101" t="s">
        <v>20</v>
      </c>
      <c r="N37" s="101" t="s">
        <v>20</v>
      </c>
      <c r="O37" s="101" t="s">
        <v>20</v>
      </c>
      <c r="P37" s="101" t="s">
        <v>20</v>
      </c>
      <c r="Q37" s="101" t="s">
        <v>20</v>
      </c>
      <c r="R37" s="101" t="s">
        <v>20</v>
      </c>
      <c r="S37" s="101" t="s">
        <v>20</v>
      </c>
      <c r="T37" s="101" t="s">
        <v>20</v>
      </c>
      <c r="U37" s="85" t="s">
        <v>176</v>
      </c>
    </row>
    <row r="38" spans="1:21" x14ac:dyDescent="0.25">
      <c r="A38" s="102">
        <v>1</v>
      </c>
      <c r="B38" s="103" t="s">
        <v>51</v>
      </c>
      <c r="C38" s="101" t="s">
        <v>20</v>
      </c>
      <c r="D38" s="90">
        <f>PREENCHER!D55*'PARÃMETROS - NÃO MEXER !'!E53</f>
        <v>0</v>
      </c>
      <c r="E38" s="90">
        <f>PREENCHER!E55*'PARÃMETROS - NÃO MEXER !'!E53</f>
        <v>0</v>
      </c>
      <c r="F38" s="90">
        <f>PREENCHER!F55*'PARÃMETROS - NÃO MEXER !'!E53</f>
        <v>0</v>
      </c>
      <c r="G38" s="90">
        <f>PREENCHER!G55*'PARÃMETROS - NÃO MEXER !'!E53</f>
        <v>0</v>
      </c>
      <c r="H38" s="90">
        <f>PREENCHER!H55*'PARÃMETROS - NÃO MEXER !'!E53</f>
        <v>0</v>
      </c>
      <c r="I38" s="90">
        <f>PREENCHER!I55*'PARÃMETROS - NÃO MEXER !'!E53</f>
        <v>0</v>
      </c>
      <c r="J38" s="90">
        <f>PREENCHER!J55*'PARÃMETROS - NÃO MEXER !'!E53</f>
        <v>0</v>
      </c>
      <c r="K38" s="90">
        <f>PREENCHER!K55*'PARÃMETROS - NÃO MEXER !'!E53</f>
        <v>0</v>
      </c>
      <c r="L38" s="90">
        <f>PREENCHER!L55*'PARÃMETROS - NÃO MEXER !'!E53</f>
        <v>0</v>
      </c>
      <c r="M38" s="90">
        <f>PREENCHER!M55*'PARÃMETROS - NÃO MEXER !'!E53</f>
        <v>0</v>
      </c>
      <c r="N38" s="90">
        <f>PREENCHER!N55*'PARÃMETROS - NÃO MEXER !'!E53</f>
        <v>0</v>
      </c>
      <c r="O38" s="90">
        <f>PREENCHER!O55*'PARÃMETROS - NÃO MEXER !'!E53</f>
        <v>0</v>
      </c>
      <c r="P38" s="90">
        <f>PREENCHER!P55*'PARÃMETROS - NÃO MEXER !'!E53</f>
        <v>0</v>
      </c>
      <c r="Q38" s="90">
        <f>PREENCHER!Q55*'PARÃMETROS - NÃO MEXER !'!E53</f>
        <v>0</v>
      </c>
      <c r="R38" s="90">
        <f>PREENCHER!R55*'PARÃMETROS - NÃO MEXER !'!E53</f>
        <v>0</v>
      </c>
      <c r="S38" s="90">
        <f>PREENCHER!S55*'PARÃMETROS - NÃO MEXER !'!E53</f>
        <v>0</v>
      </c>
      <c r="T38" s="90">
        <f t="shared" ref="T38:T63" si="5">SUM(D38:S38)</f>
        <v>0</v>
      </c>
      <c r="U38" s="85" t="s">
        <v>177</v>
      </c>
    </row>
    <row r="39" spans="1:21" ht="25.5" x14ac:dyDescent="0.25">
      <c r="A39" s="102">
        <f t="shared" ref="A39:A63" si="6">A38+1</f>
        <v>2</v>
      </c>
      <c r="B39" s="104" t="s">
        <v>53</v>
      </c>
      <c r="C39" s="101" t="s">
        <v>20</v>
      </c>
      <c r="D39" s="90">
        <f>PREENCHER!D56*'PARÃMETROS - NÃO MEXER !'!E54</f>
        <v>0</v>
      </c>
      <c r="E39" s="90">
        <f>PREENCHER!E56*'PARÃMETROS - NÃO MEXER !'!E54</f>
        <v>0</v>
      </c>
      <c r="F39" s="90">
        <f>PREENCHER!F56*'PARÃMETROS - NÃO MEXER !'!E54</f>
        <v>0</v>
      </c>
      <c r="G39" s="90">
        <f>PREENCHER!G56*'PARÃMETROS - NÃO MEXER !'!E54</f>
        <v>0</v>
      </c>
      <c r="H39" s="90">
        <f>PREENCHER!H56*'PARÃMETROS - NÃO MEXER !'!E54</f>
        <v>0</v>
      </c>
      <c r="I39" s="90">
        <f>PREENCHER!I56*'PARÃMETROS - NÃO MEXER !'!E54</f>
        <v>0</v>
      </c>
      <c r="J39" s="90">
        <f>PREENCHER!J56*'PARÃMETROS - NÃO MEXER !'!E54</f>
        <v>0</v>
      </c>
      <c r="K39" s="90">
        <f>PREENCHER!K56*'PARÃMETROS - NÃO MEXER !'!E54</f>
        <v>0</v>
      </c>
      <c r="L39" s="90">
        <f>PREENCHER!L56*'PARÃMETROS - NÃO MEXER !'!E54</f>
        <v>0</v>
      </c>
      <c r="M39" s="90">
        <f>PREENCHER!M56*'PARÃMETROS - NÃO MEXER !'!E54</f>
        <v>0</v>
      </c>
      <c r="N39" s="90">
        <f>PREENCHER!N56*'PARÃMETROS - NÃO MEXER !'!E54</f>
        <v>0</v>
      </c>
      <c r="O39" s="90">
        <f>PREENCHER!O56*'PARÃMETROS - NÃO MEXER !'!E54</f>
        <v>0</v>
      </c>
      <c r="P39" s="90">
        <f>PREENCHER!P56*'PARÃMETROS - NÃO MEXER !'!E54</f>
        <v>0</v>
      </c>
      <c r="Q39" s="90">
        <f>PREENCHER!Q56*'PARÃMETROS - NÃO MEXER !'!E54</f>
        <v>0</v>
      </c>
      <c r="R39" s="90">
        <f>PREENCHER!R56*'PARÃMETROS - NÃO MEXER !'!E54</f>
        <v>0</v>
      </c>
      <c r="S39" s="90">
        <f>PREENCHER!S56*'PARÃMETROS - NÃO MEXER !'!E54</f>
        <v>0</v>
      </c>
      <c r="T39" s="90">
        <f t="shared" si="5"/>
        <v>0</v>
      </c>
      <c r="U39" s="100"/>
    </row>
    <row r="40" spans="1:21" ht="25.5" x14ac:dyDescent="0.25">
      <c r="A40" s="102">
        <f t="shared" si="6"/>
        <v>3</v>
      </c>
      <c r="B40" s="104" t="s">
        <v>55</v>
      </c>
      <c r="C40" s="101" t="s">
        <v>20</v>
      </c>
      <c r="D40" s="90">
        <f>PREENCHER!D57*'PARÃMETROS - NÃO MEXER !'!E55</f>
        <v>0</v>
      </c>
      <c r="E40" s="90">
        <f>PREENCHER!E57*'PARÃMETROS - NÃO MEXER !'!E55</f>
        <v>0</v>
      </c>
      <c r="F40" s="90">
        <f>PREENCHER!F57*'PARÃMETROS - NÃO MEXER !'!E55</f>
        <v>0</v>
      </c>
      <c r="G40" s="90">
        <f>PREENCHER!G57*'PARÃMETROS - NÃO MEXER !'!E55</f>
        <v>0</v>
      </c>
      <c r="H40" s="90">
        <f>PREENCHER!H57*'PARÃMETROS - NÃO MEXER !'!E55</f>
        <v>0</v>
      </c>
      <c r="I40" s="90">
        <f>PREENCHER!I57*'PARÃMETROS - NÃO MEXER !'!E55</f>
        <v>0</v>
      </c>
      <c r="J40" s="90">
        <f>PREENCHER!J57*'PARÃMETROS - NÃO MEXER !'!E55</f>
        <v>0</v>
      </c>
      <c r="K40" s="90">
        <f>PREENCHER!K57*'PARÃMETROS - NÃO MEXER !'!E55</f>
        <v>0</v>
      </c>
      <c r="L40" s="90">
        <f>PREENCHER!L57*'PARÃMETROS - NÃO MEXER !'!E55</f>
        <v>0</v>
      </c>
      <c r="M40" s="90">
        <f>PREENCHER!M57*'PARÃMETROS - NÃO MEXER !'!E55</f>
        <v>0</v>
      </c>
      <c r="N40" s="90">
        <f>PREENCHER!N57*'PARÃMETROS - NÃO MEXER !'!E55</f>
        <v>0</v>
      </c>
      <c r="O40" s="90">
        <f>PREENCHER!O57*'PARÃMETROS - NÃO MEXER !'!E55</f>
        <v>0</v>
      </c>
      <c r="P40" s="90">
        <f>PREENCHER!P57*'PARÃMETROS - NÃO MEXER !'!E55</f>
        <v>0</v>
      </c>
      <c r="Q40" s="90">
        <f>PREENCHER!Q57*'PARÃMETROS - NÃO MEXER !'!E55</f>
        <v>0</v>
      </c>
      <c r="R40" s="90">
        <f>PREENCHER!R57*'PARÃMETROS - NÃO MEXER !'!E55</f>
        <v>0</v>
      </c>
      <c r="S40" s="90">
        <f>PREENCHER!S57*'PARÃMETROS - NÃO MEXER !'!E55</f>
        <v>0</v>
      </c>
      <c r="T40" s="90">
        <f t="shared" si="5"/>
        <v>0</v>
      </c>
      <c r="U40" s="100"/>
    </row>
    <row r="41" spans="1:21" ht="38.25" x14ac:dyDescent="0.25">
      <c r="A41" s="102">
        <f t="shared" si="6"/>
        <v>4</v>
      </c>
      <c r="B41" s="104" t="s">
        <v>56</v>
      </c>
      <c r="C41" s="101" t="s">
        <v>20</v>
      </c>
      <c r="D41" s="90">
        <f>PREENCHER!D58*'PARÃMETROS - NÃO MEXER !'!E56</f>
        <v>0</v>
      </c>
      <c r="E41" s="90">
        <f>PREENCHER!E58*'PARÃMETROS - NÃO MEXER !'!E56</f>
        <v>0</v>
      </c>
      <c r="F41" s="90">
        <f>PREENCHER!F58*'PARÃMETROS - NÃO MEXER !'!E56</f>
        <v>0</v>
      </c>
      <c r="G41" s="90">
        <f>PREENCHER!G58*'PARÃMETROS - NÃO MEXER !'!E56</f>
        <v>0</v>
      </c>
      <c r="H41" s="90">
        <f>PREENCHER!H58*'PARÃMETROS - NÃO MEXER !'!E56</f>
        <v>0</v>
      </c>
      <c r="I41" s="90">
        <f>PREENCHER!I58*'PARÃMETROS - NÃO MEXER !'!E56</f>
        <v>0</v>
      </c>
      <c r="J41" s="90">
        <f>PREENCHER!J58*'PARÃMETROS - NÃO MEXER !'!E56</f>
        <v>0</v>
      </c>
      <c r="K41" s="90">
        <f>PREENCHER!K58*'PARÃMETROS - NÃO MEXER !'!E56</f>
        <v>0</v>
      </c>
      <c r="L41" s="90">
        <f>PREENCHER!L58*'PARÃMETROS - NÃO MEXER !'!E56</f>
        <v>0</v>
      </c>
      <c r="M41" s="90">
        <f>PREENCHER!M58*'PARÃMETROS - NÃO MEXER !'!E56</f>
        <v>0</v>
      </c>
      <c r="N41" s="90">
        <f>PREENCHER!N58*'PARÃMETROS - NÃO MEXER !'!E56</f>
        <v>0</v>
      </c>
      <c r="O41" s="90">
        <f>PREENCHER!O58*'PARÃMETROS - NÃO MEXER !'!E56</f>
        <v>0</v>
      </c>
      <c r="P41" s="90">
        <f>PREENCHER!P58*'PARÃMETROS - NÃO MEXER !'!E56</f>
        <v>0</v>
      </c>
      <c r="Q41" s="90">
        <f>PREENCHER!Q58*'PARÃMETROS - NÃO MEXER !'!E56</f>
        <v>0</v>
      </c>
      <c r="R41" s="90">
        <f>PREENCHER!R58*'PARÃMETROS - NÃO MEXER !'!E56</f>
        <v>0</v>
      </c>
      <c r="S41" s="90">
        <f>PREENCHER!S58*'PARÃMETROS - NÃO MEXER !'!E56</f>
        <v>0</v>
      </c>
      <c r="T41" s="90">
        <f t="shared" si="5"/>
        <v>0</v>
      </c>
      <c r="U41" s="85">
        <f>SUM(D41:S41)</f>
        <v>0</v>
      </c>
    </row>
    <row r="42" spans="1:21" x14ac:dyDescent="0.25">
      <c r="A42" s="102">
        <f t="shared" si="6"/>
        <v>5</v>
      </c>
      <c r="B42" s="104" t="s">
        <v>58</v>
      </c>
      <c r="C42" s="101" t="s">
        <v>20</v>
      </c>
      <c r="D42" s="90">
        <f>PREENCHER!D59*'PARÃMETROS - NÃO MEXER !'!E57</f>
        <v>0</v>
      </c>
      <c r="E42" s="90">
        <f>PREENCHER!E59*'PARÃMETROS - NÃO MEXER !'!E57</f>
        <v>0</v>
      </c>
      <c r="F42" s="90">
        <f>PREENCHER!F59*'PARÃMETROS - NÃO MEXER !'!E57</f>
        <v>0</v>
      </c>
      <c r="G42" s="90">
        <f>PREENCHER!G59*'PARÃMETROS - NÃO MEXER !'!E57</f>
        <v>0</v>
      </c>
      <c r="H42" s="90">
        <f>PREENCHER!H59*'PARÃMETROS - NÃO MEXER !'!E57</f>
        <v>0</v>
      </c>
      <c r="I42" s="90">
        <f>PREENCHER!I59*'PARÃMETROS - NÃO MEXER !'!E57</f>
        <v>0</v>
      </c>
      <c r="J42" s="90">
        <f>PREENCHER!J59*'PARÃMETROS - NÃO MEXER !'!E57</f>
        <v>0</v>
      </c>
      <c r="K42" s="90">
        <f>PREENCHER!K59*'PARÃMETROS - NÃO MEXER !'!E57</f>
        <v>0</v>
      </c>
      <c r="L42" s="90">
        <f>PREENCHER!L59*'PARÃMETROS - NÃO MEXER !'!E57</f>
        <v>0</v>
      </c>
      <c r="M42" s="90">
        <f>PREENCHER!M59*'PARÃMETROS - NÃO MEXER !'!E57</f>
        <v>0</v>
      </c>
      <c r="N42" s="90">
        <f>PREENCHER!N59*'PARÃMETROS - NÃO MEXER !'!E57</f>
        <v>0</v>
      </c>
      <c r="O42" s="90">
        <f>PREENCHER!O59*'PARÃMETROS - NÃO MEXER !'!E57</f>
        <v>0</v>
      </c>
      <c r="P42" s="90">
        <f>PREENCHER!P59*'PARÃMETROS - NÃO MEXER !'!E57</f>
        <v>0</v>
      </c>
      <c r="Q42" s="90">
        <f>PREENCHER!Q59*'PARÃMETROS - NÃO MEXER !'!E57</f>
        <v>0</v>
      </c>
      <c r="R42" s="90">
        <f>PREENCHER!R59*'PARÃMETROS - NÃO MEXER !'!E57</f>
        <v>0</v>
      </c>
      <c r="S42" s="90">
        <f>PREENCHER!S59*'PARÃMETROS - NÃO MEXER !'!E57</f>
        <v>0</v>
      </c>
      <c r="T42" s="90">
        <f t="shared" si="5"/>
        <v>0</v>
      </c>
      <c r="U42" s="100"/>
    </row>
    <row r="43" spans="1:21" ht="25.5" x14ac:dyDescent="0.25">
      <c r="A43" s="102">
        <f t="shared" si="6"/>
        <v>6</v>
      </c>
      <c r="B43" s="104" t="s">
        <v>59</v>
      </c>
      <c r="C43" s="101" t="s">
        <v>20</v>
      </c>
      <c r="D43" s="90">
        <f>PREENCHER!D60*'PARÃMETROS - NÃO MEXER !'!E58</f>
        <v>0</v>
      </c>
      <c r="E43" s="90">
        <f>PREENCHER!E60*'PARÃMETROS - NÃO MEXER !'!E58</f>
        <v>0</v>
      </c>
      <c r="F43" s="90">
        <f>PREENCHER!F60*'PARÃMETROS - NÃO MEXER !'!E58</f>
        <v>0</v>
      </c>
      <c r="G43" s="90">
        <f>PREENCHER!G60*'PARÃMETROS - NÃO MEXER !'!E58</f>
        <v>0</v>
      </c>
      <c r="H43" s="90">
        <f>PREENCHER!H60*'PARÃMETROS - NÃO MEXER !'!E58</f>
        <v>0</v>
      </c>
      <c r="I43" s="90">
        <f>PREENCHER!I60*'PARÃMETROS - NÃO MEXER !'!E58</f>
        <v>0</v>
      </c>
      <c r="J43" s="90">
        <f>PREENCHER!J60*'PARÃMETROS - NÃO MEXER !'!E58</f>
        <v>0</v>
      </c>
      <c r="K43" s="90">
        <f>PREENCHER!K60*'PARÃMETROS - NÃO MEXER !'!E58</f>
        <v>0</v>
      </c>
      <c r="L43" s="90">
        <f>PREENCHER!L60*'PARÃMETROS - NÃO MEXER !'!E58</f>
        <v>0</v>
      </c>
      <c r="M43" s="90">
        <f>PREENCHER!M60*'PARÃMETROS - NÃO MEXER !'!E58</f>
        <v>0</v>
      </c>
      <c r="N43" s="90">
        <f>PREENCHER!N60*'PARÃMETROS - NÃO MEXER !'!E58</f>
        <v>0</v>
      </c>
      <c r="O43" s="90">
        <f>PREENCHER!O60*'PARÃMETROS - NÃO MEXER !'!E58</f>
        <v>0</v>
      </c>
      <c r="P43" s="90">
        <f>PREENCHER!P60*'PARÃMETROS - NÃO MEXER !'!E58</f>
        <v>0</v>
      </c>
      <c r="Q43" s="90">
        <f>PREENCHER!Q60*'PARÃMETROS - NÃO MEXER !'!E58</f>
        <v>0</v>
      </c>
      <c r="R43" s="90">
        <f>PREENCHER!R60*'PARÃMETROS - NÃO MEXER !'!E58</f>
        <v>0</v>
      </c>
      <c r="S43" s="90">
        <f>PREENCHER!S60*'PARÃMETROS - NÃO MEXER !'!E58</f>
        <v>0</v>
      </c>
      <c r="T43" s="90">
        <f t="shared" si="5"/>
        <v>0</v>
      </c>
      <c r="U43" s="100"/>
    </row>
    <row r="44" spans="1:21" x14ac:dyDescent="0.25">
      <c r="A44" s="102">
        <f t="shared" si="6"/>
        <v>7</v>
      </c>
      <c r="B44" s="104" t="s">
        <v>61</v>
      </c>
      <c r="C44" s="101" t="s">
        <v>20</v>
      </c>
      <c r="D44" s="90">
        <f>PREENCHER!D61*'PARÃMETROS - NÃO MEXER !'!E59</f>
        <v>0</v>
      </c>
      <c r="E44" s="90">
        <f>PREENCHER!E61*'PARÃMETROS - NÃO MEXER !'!E59</f>
        <v>0</v>
      </c>
      <c r="F44" s="90">
        <f>PREENCHER!F61*'PARÃMETROS - NÃO MEXER !'!E59</f>
        <v>0</v>
      </c>
      <c r="G44" s="90">
        <f>PREENCHER!G61*'PARÃMETROS - NÃO MEXER !'!E59</f>
        <v>0</v>
      </c>
      <c r="H44" s="90">
        <f>PREENCHER!H61*'PARÃMETROS - NÃO MEXER !'!E59</f>
        <v>0</v>
      </c>
      <c r="I44" s="90">
        <f>PREENCHER!I61*'PARÃMETROS - NÃO MEXER !'!E59</f>
        <v>0</v>
      </c>
      <c r="J44" s="90">
        <f>PREENCHER!J61*'PARÃMETROS - NÃO MEXER !'!E59</f>
        <v>0</v>
      </c>
      <c r="K44" s="90">
        <f>PREENCHER!K61*'PARÃMETROS - NÃO MEXER !'!E59</f>
        <v>0</v>
      </c>
      <c r="L44" s="90">
        <f>PREENCHER!L61*'PARÃMETROS - NÃO MEXER !'!E59</f>
        <v>0</v>
      </c>
      <c r="M44" s="90">
        <f>PREENCHER!M61*'PARÃMETROS - NÃO MEXER !'!E59</f>
        <v>0</v>
      </c>
      <c r="N44" s="90">
        <f>PREENCHER!N61*'PARÃMETROS - NÃO MEXER !'!E59</f>
        <v>0</v>
      </c>
      <c r="O44" s="90">
        <f>PREENCHER!O61*'PARÃMETROS - NÃO MEXER !'!E59</f>
        <v>0</v>
      </c>
      <c r="P44" s="90">
        <f>PREENCHER!P61*'PARÃMETROS - NÃO MEXER !'!E59</f>
        <v>0</v>
      </c>
      <c r="Q44" s="90">
        <f>PREENCHER!Q61*'PARÃMETROS - NÃO MEXER !'!E59</f>
        <v>0</v>
      </c>
      <c r="R44" s="90">
        <f>PREENCHER!R61*'PARÃMETROS - NÃO MEXER !'!E59</f>
        <v>0</v>
      </c>
      <c r="S44" s="90">
        <f>PREENCHER!S61*'PARÃMETROS - NÃO MEXER !'!E59</f>
        <v>0</v>
      </c>
      <c r="T44" s="90">
        <f t="shared" si="5"/>
        <v>0</v>
      </c>
      <c r="U44" s="100"/>
    </row>
    <row r="45" spans="1:21" ht="25.5" x14ac:dyDescent="0.25">
      <c r="A45" s="102">
        <f t="shared" si="6"/>
        <v>8</v>
      </c>
      <c r="B45" s="104" t="s">
        <v>63</v>
      </c>
      <c r="C45" s="101" t="s">
        <v>20</v>
      </c>
      <c r="D45" s="90">
        <f>PREENCHER!D62*'PARÃMETROS - NÃO MEXER !'!E60</f>
        <v>0</v>
      </c>
      <c r="E45" s="90">
        <f>PREENCHER!E62*'PARÃMETROS - NÃO MEXER !'!E60</f>
        <v>0</v>
      </c>
      <c r="F45" s="90">
        <f>PREENCHER!F62*'PARÃMETROS - NÃO MEXER !'!E60</f>
        <v>0</v>
      </c>
      <c r="G45" s="90">
        <f>PREENCHER!G62*'PARÃMETROS - NÃO MEXER !'!E60</f>
        <v>0</v>
      </c>
      <c r="H45" s="90">
        <f>PREENCHER!H62*'PARÃMETROS - NÃO MEXER !'!E60</f>
        <v>0</v>
      </c>
      <c r="I45" s="90">
        <f>PREENCHER!I62*'PARÃMETROS - NÃO MEXER !'!E60</f>
        <v>0</v>
      </c>
      <c r="J45" s="90">
        <f>PREENCHER!J62*'PARÃMETROS - NÃO MEXER !'!E60</f>
        <v>0</v>
      </c>
      <c r="K45" s="90">
        <f>PREENCHER!K62*'PARÃMETROS - NÃO MEXER !'!E60</f>
        <v>0</v>
      </c>
      <c r="L45" s="90">
        <f>PREENCHER!L62*'PARÃMETROS - NÃO MEXER !'!E60</f>
        <v>0</v>
      </c>
      <c r="M45" s="90">
        <f>PREENCHER!M62*'PARÃMETROS - NÃO MEXER !'!E60</f>
        <v>0</v>
      </c>
      <c r="N45" s="90">
        <f>PREENCHER!N62*'PARÃMETROS - NÃO MEXER !'!E60</f>
        <v>0</v>
      </c>
      <c r="O45" s="90">
        <f>PREENCHER!O62*'PARÃMETROS - NÃO MEXER !'!E60</f>
        <v>0</v>
      </c>
      <c r="P45" s="90">
        <f>PREENCHER!P62*'PARÃMETROS - NÃO MEXER !'!E60</f>
        <v>0</v>
      </c>
      <c r="Q45" s="90">
        <f>PREENCHER!Q62*'PARÃMETROS - NÃO MEXER !'!E60</f>
        <v>0</v>
      </c>
      <c r="R45" s="90">
        <f>PREENCHER!R62*'PARÃMETROS - NÃO MEXER !'!E60</f>
        <v>0</v>
      </c>
      <c r="S45" s="90">
        <f>PREENCHER!S62*'PARÃMETROS - NÃO MEXER !'!E60</f>
        <v>0</v>
      </c>
      <c r="T45" s="90">
        <f t="shared" si="5"/>
        <v>0</v>
      </c>
      <c r="U45" s="100"/>
    </row>
    <row r="46" spans="1:21" ht="26.25" x14ac:dyDescent="0.25">
      <c r="A46" s="102">
        <f t="shared" si="6"/>
        <v>9</v>
      </c>
      <c r="B46" s="105" t="s">
        <v>64</v>
      </c>
      <c r="C46" s="101" t="s">
        <v>20</v>
      </c>
      <c r="D46" s="90">
        <f>PREENCHER!D63*'PARÃMETROS - NÃO MEXER !'!E61</f>
        <v>0</v>
      </c>
      <c r="E46" s="90">
        <f>PREENCHER!E63*'PARÃMETROS - NÃO MEXER !'!E61</f>
        <v>0</v>
      </c>
      <c r="F46" s="90">
        <f>PREENCHER!F63*'PARÃMETROS - NÃO MEXER !'!E61</f>
        <v>0</v>
      </c>
      <c r="G46" s="90">
        <f>PREENCHER!G63*'PARÃMETROS - NÃO MEXER !'!E61</f>
        <v>0</v>
      </c>
      <c r="H46" s="90">
        <f>PREENCHER!H63*'PARÃMETROS - NÃO MEXER !'!E61</f>
        <v>0</v>
      </c>
      <c r="I46" s="90">
        <f>PREENCHER!I63*'PARÃMETROS - NÃO MEXER !'!E61</f>
        <v>0</v>
      </c>
      <c r="J46" s="90">
        <f>PREENCHER!J63*'PARÃMETROS - NÃO MEXER !'!E61</f>
        <v>0</v>
      </c>
      <c r="K46" s="90">
        <f>PREENCHER!K63*'PARÃMETROS - NÃO MEXER !'!E61</f>
        <v>0</v>
      </c>
      <c r="L46" s="90">
        <f>PREENCHER!L63*'PARÃMETROS - NÃO MEXER !'!E61</f>
        <v>0</v>
      </c>
      <c r="M46" s="90">
        <f>PREENCHER!M63*'PARÃMETROS - NÃO MEXER !'!E61</f>
        <v>0</v>
      </c>
      <c r="N46" s="90">
        <f>PREENCHER!N63*'PARÃMETROS - NÃO MEXER !'!E61</f>
        <v>0</v>
      </c>
      <c r="O46" s="90">
        <f>PREENCHER!O63*'PARÃMETROS - NÃO MEXER !'!E61</f>
        <v>0</v>
      </c>
      <c r="P46" s="90">
        <f>PREENCHER!P63*'PARÃMETROS - NÃO MEXER !'!E61</f>
        <v>0</v>
      </c>
      <c r="Q46" s="90">
        <f>PREENCHER!Q63*'PARÃMETROS - NÃO MEXER !'!E61</f>
        <v>0</v>
      </c>
      <c r="R46" s="90">
        <f>PREENCHER!R63*'PARÃMETROS - NÃO MEXER !'!E61</f>
        <v>0</v>
      </c>
      <c r="S46" s="90">
        <f>PREENCHER!S63*'PARÃMETROS - NÃO MEXER !'!E61</f>
        <v>0</v>
      </c>
      <c r="T46" s="90">
        <f t="shared" si="5"/>
        <v>0</v>
      </c>
      <c r="U46" s="100"/>
    </row>
    <row r="47" spans="1:21" ht="26.25" x14ac:dyDescent="0.25">
      <c r="A47" s="102">
        <f t="shared" si="6"/>
        <v>10</v>
      </c>
      <c r="B47" s="105" t="s">
        <v>66</v>
      </c>
      <c r="C47" s="101" t="s">
        <v>20</v>
      </c>
      <c r="D47" s="90">
        <f>PREENCHER!D64*'PARÃMETROS - NÃO MEXER !'!E62</f>
        <v>0</v>
      </c>
      <c r="E47" s="90">
        <f>PREENCHER!E64*'PARÃMETROS - NÃO MEXER !'!E62</f>
        <v>0</v>
      </c>
      <c r="F47" s="90">
        <f>PREENCHER!F64*'PARÃMETROS - NÃO MEXER !'!E62</f>
        <v>0</v>
      </c>
      <c r="G47" s="90">
        <f>PREENCHER!G64*'PARÃMETROS - NÃO MEXER !'!E62</f>
        <v>0</v>
      </c>
      <c r="H47" s="90">
        <f>PREENCHER!H64*'PARÃMETROS - NÃO MEXER !'!E62</f>
        <v>0</v>
      </c>
      <c r="I47" s="90">
        <f>PREENCHER!I64*'PARÃMETROS - NÃO MEXER !'!E62</f>
        <v>0</v>
      </c>
      <c r="J47" s="90">
        <f>PREENCHER!J64*'PARÃMETROS - NÃO MEXER !'!E62</f>
        <v>0</v>
      </c>
      <c r="K47" s="90">
        <f>PREENCHER!K64*'PARÃMETROS - NÃO MEXER !'!E62</f>
        <v>0</v>
      </c>
      <c r="L47" s="90">
        <f>PREENCHER!L64*'PARÃMETROS - NÃO MEXER !'!E62</f>
        <v>0</v>
      </c>
      <c r="M47" s="90">
        <f>PREENCHER!M64*'PARÃMETROS - NÃO MEXER !'!E62</f>
        <v>0</v>
      </c>
      <c r="N47" s="90">
        <f>PREENCHER!N64*'PARÃMETROS - NÃO MEXER !'!E62</f>
        <v>0</v>
      </c>
      <c r="O47" s="90">
        <f>PREENCHER!O64*'PARÃMETROS - NÃO MEXER !'!E62</f>
        <v>0</v>
      </c>
      <c r="P47" s="90">
        <f>PREENCHER!P64*'PARÃMETROS - NÃO MEXER !'!E62</f>
        <v>0</v>
      </c>
      <c r="Q47" s="90">
        <f>PREENCHER!Q64*'PARÃMETROS - NÃO MEXER !'!E62</f>
        <v>0</v>
      </c>
      <c r="R47" s="90">
        <f>PREENCHER!R64*'PARÃMETROS - NÃO MEXER !'!E62</f>
        <v>0</v>
      </c>
      <c r="S47" s="90">
        <f>PREENCHER!S64*'PARÃMETROS - NÃO MEXER !'!E62</f>
        <v>0</v>
      </c>
      <c r="T47" s="90">
        <f t="shared" si="5"/>
        <v>0</v>
      </c>
      <c r="U47" s="100"/>
    </row>
    <row r="48" spans="1:21" ht="25.5" x14ac:dyDescent="0.25">
      <c r="A48" s="102">
        <f t="shared" si="6"/>
        <v>11</v>
      </c>
      <c r="B48" s="104" t="s">
        <v>67</v>
      </c>
      <c r="C48" s="101" t="s">
        <v>20</v>
      </c>
      <c r="D48" s="90">
        <f>PREENCHER!D65*'PARÃMETROS - NÃO MEXER !'!E63</f>
        <v>0</v>
      </c>
      <c r="E48" s="90">
        <f>PREENCHER!E65*'PARÃMETROS - NÃO MEXER !'!E63</f>
        <v>0</v>
      </c>
      <c r="F48" s="90">
        <f>PREENCHER!F65*'PARÃMETROS - NÃO MEXER !'!E63</f>
        <v>0</v>
      </c>
      <c r="G48" s="90">
        <f>PREENCHER!G65*'PARÃMETROS - NÃO MEXER !'!E63</f>
        <v>0</v>
      </c>
      <c r="H48" s="90">
        <f>PREENCHER!H65*'PARÃMETROS - NÃO MEXER !'!E63</f>
        <v>0</v>
      </c>
      <c r="I48" s="90">
        <f>PREENCHER!I65*'PARÃMETROS - NÃO MEXER !'!E63</f>
        <v>0</v>
      </c>
      <c r="J48" s="90">
        <f>PREENCHER!J65*'PARÃMETROS - NÃO MEXER !'!E63</f>
        <v>0</v>
      </c>
      <c r="K48" s="90">
        <f>PREENCHER!K65*'PARÃMETROS - NÃO MEXER !'!E63</f>
        <v>0</v>
      </c>
      <c r="L48" s="90">
        <f>PREENCHER!L65*'PARÃMETROS - NÃO MEXER !'!E63</f>
        <v>0</v>
      </c>
      <c r="M48" s="90">
        <f>PREENCHER!M65*'PARÃMETROS - NÃO MEXER !'!E63</f>
        <v>0</v>
      </c>
      <c r="N48" s="90">
        <f>PREENCHER!N65*'PARÃMETROS - NÃO MEXER !'!E63</f>
        <v>0</v>
      </c>
      <c r="O48" s="90">
        <f>PREENCHER!O65*'PARÃMETROS - NÃO MEXER !'!E63</f>
        <v>0</v>
      </c>
      <c r="P48" s="90">
        <f>PREENCHER!P65*'PARÃMETROS - NÃO MEXER !'!E63</f>
        <v>0</v>
      </c>
      <c r="Q48" s="90">
        <f>PREENCHER!Q65*'PARÃMETROS - NÃO MEXER !'!E63</f>
        <v>0</v>
      </c>
      <c r="R48" s="90">
        <f>PREENCHER!R65*'PARÃMETROS - NÃO MEXER !'!E63</f>
        <v>0</v>
      </c>
      <c r="S48" s="90">
        <f>PREENCHER!S65*'PARÃMETROS - NÃO MEXER !'!E63</f>
        <v>0</v>
      </c>
      <c r="T48" s="90">
        <f t="shared" si="5"/>
        <v>0</v>
      </c>
      <c r="U48" s="100"/>
    </row>
    <row r="49" spans="1:21" ht="25.5" x14ac:dyDescent="0.25">
      <c r="A49" s="102">
        <f t="shared" si="6"/>
        <v>12</v>
      </c>
      <c r="B49" s="104" t="s">
        <v>69</v>
      </c>
      <c r="C49" s="101" t="s">
        <v>20</v>
      </c>
      <c r="D49" s="90">
        <f>PREENCHER!D66*'PARÃMETROS - NÃO MEXER !'!E64</f>
        <v>0</v>
      </c>
      <c r="E49" s="90">
        <f>PREENCHER!E66*'PARÃMETROS - NÃO MEXER !'!E64</f>
        <v>0</v>
      </c>
      <c r="F49" s="90">
        <f>PREENCHER!F66*'PARÃMETROS - NÃO MEXER !'!E64</f>
        <v>0</v>
      </c>
      <c r="G49" s="90">
        <f>PREENCHER!G66*'PARÃMETROS - NÃO MEXER !'!E64</f>
        <v>0</v>
      </c>
      <c r="H49" s="90">
        <f>PREENCHER!H66*'PARÃMETROS - NÃO MEXER !'!E64</f>
        <v>0</v>
      </c>
      <c r="I49" s="90">
        <f>PREENCHER!I66*'PARÃMETROS - NÃO MEXER !'!E64</f>
        <v>0</v>
      </c>
      <c r="J49" s="90">
        <f>PREENCHER!J66*'PARÃMETROS - NÃO MEXER !'!E64</f>
        <v>0</v>
      </c>
      <c r="K49" s="90">
        <f>PREENCHER!K66*'PARÃMETROS - NÃO MEXER !'!E64</f>
        <v>0</v>
      </c>
      <c r="L49" s="90">
        <f>PREENCHER!L66*'PARÃMETROS - NÃO MEXER !'!E64</f>
        <v>0</v>
      </c>
      <c r="M49" s="90">
        <f>PREENCHER!M66*'PARÃMETROS - NÃO MEXER !'!E64</f>
        <v>0</v>
      </c>
      <c r="N49" s="90">
        <f>PREENCHER!N66*'PARÃMETROS - NÃO MEXER !'!E64</f>
        <v>0</v>
      </c>
      <c r="O49" s="90">
        <f>PREENCHER!O66*'PARÃMETROS - NÃO MEXER !'!E64</f>
        <v>0</v>
      </c>
      <c r="P49" s="90">
        <f>PREENCHER!P66*'PARÃMETROS - NÃO MEXER !'!E64</f>
        <v>0</v>
      </c>
      <c r="Q49" s="90">
        <f>PREENCHER!Q66*'PARÃMETROS - NÃO MEXER !'!E64</f>
        <v>0</v>
      </c>
      <c r="R49" s="90">
        <f>PREENCHER!R66*'PARÃMETROS - NÃO MEXER !'!E64</f>
        <v>0</v>
      </c>
      <c r="S49" s="90">
        <f>PREENCHER!S66*'PARÃMETROS - NÃO MEXER !'!E64</f>
        <v>0</v>
      </c>
      <c r="T49" s="90">
        <f t="shared" si="5"/>
        <v>0</v>
      </c>
      <c r="U49" s="100"/>
    </row>
    <row r="50" spans="1:21" ht="26.25" x14ac:dyDescent="0.25">
      <c r="A50" s="102">
        <f t="shared" si="6"/>
        <v>13</v>
      </c>
      <c r="B50" s="105" t="s">
        <v>71</v>
      </c>
      <c r="C50" s="101" t="s">
        <v>20</v>
      </c>
      <c r="D50" s="90">
        <f>PREENCHER!D67*'PARÃMETROS - NÃO MEXER !'!E65</f>
        <v>0</v>
      </c>
      <c r="E50" s="90">
        <f>PREENCHER!E67*'PARÃMETROS - NÃO MEXER !'!E65</f>
        <v>0</v>
      </c>
      <c r="F50" s="90">
        <f>PREENCHER!F67*'PARÃMETROS - NÃO MEXER !'!E65</f>
        <v>0</v>
      </c>
      <c r="G50" s="90">
        <f>PREENCHER!G67*'PARÃMETROS - NÃO MEXER !'!E65</f>
        <v>0</v>
      </c>
      <c r="H50" s="90">
        <f>PREENCHER!H67*'PARÃMETROS - NÃO MEXER !'!E65</f>
        <v>0</v>
      </c>
      <c r="I50" s="90">
        <f>PREENCHER!I67*'PARÃMETROS - NÃO MEXER !'!E65</f>
        <v>0</v>
      </c>
      <c r="J50" s="90">
        <f>PREENCHER!J67*'PARÃMETROS - NÃO MEXER !'!E65</f>
        <v>0</v>
      </c>
      <c r="K50" s="90">
        <f>PREENCHER!K67*'PARÃMETROS - NÃO MEXER !'!E65</f>
        <v>0</v>
      </c>
      <c r="L50" s="90">
        <f>PREENCHER!L67*'PARÃMETROS - NÃO MEXER !'!E65</f>
        <v>0</v>
      </c>
      <c r="M50" s="90">
        <f>PREENCHER!M67*'PARÃMETROS - NÃO MEXER !'!E65</f>
        <v>0</v>
      </c>
      <c r="N50" s="90">
        <f>PREENCHER!N67*'PARÃMETROS - NÃO MEXER !'!E65</f>
        <v>0</v>
      </c>
      <c r="O50" s="90">
        <f>PREENCHER!O67*'PARÃMETROS - NÃO MEXER !'!E65</f>
        <v>0</v>
      </c>
      <c r="P50" s="90">
        <f>PREENCHER!P67*'PARÃMETROS - NÃO MEXER !'!E65</f>
        <v>0</v>
      </c>
      <c r="Q50" s="90">
        <f>PREENCHER!Q67*'PARÃMETROS - NÃO MEXER !'!E65</f>
        <v>0</v>
      </c>
      <c r="R50" s="90">
        <f>PREENCHER!R67*'PARÃMETROS - NÃO MEXER !'!E65</f>
        <v>0</v>
      </c>
      <c r="S50" s="90">
        <f>PREENCHER!S67*'PARÃMETROS - NÃO MEXER !'!E65</f>
        <v>0</v>
      </c>
      <c r="T50" s="90">
        <f t="shared" si="5"/>
        <v>0</v>
      </c>
      <c r="U50" s="100"/>
    </row>
    <row r="51" spans="1:21" ht="26.25" x14ac:dyDescent="0.25">
      <c r="A51" s="102">
        <f t="shared" si="6"/>
        <v>14</v>
      </c>
      <c r="B51" s="105" t="s">
        <v>73</v>
      </c>
      <c r="C51" s="101" t="s">
        <v>20</v>
      </c>
      <c r="D51" s="90">
        <f>PREENCHER!D68*'PARÃMETROS - NÃO MEXER !'!E66</f>
        <v>0</v>
      </c>
      <c r="E51" s="90">
        <f>PREENCHER!E68*'PARÃMETROS - NÃO MEXER !'!E66</f>
        <v>0</v>
      </c>
      <c r="F51" s="90">
        <f>PREENCHER!F68*'PARÃMETROS - NÃO MEXER !'!E66</f>
        <v>0</v>
      </c>
      <c r="G51" s="90">
        <f>PREENCHER!G68*'PARÃMETROS - NÃO MEXER !'!E66</f>
        <v>0</v>
      </c>
      <c r="H51" s="90">
        <f>PREENCHER!H68*'PARÃMETROS - NÃO MEXER !'!E66</f>
        <v>0</v>
      </c>
      <c r="I51" s="90">
        <f>PREENCHER!I68*'PARÃMETROS - NÃO MEXER !'!E66</f>
        <v>0</v>
      </c>
      <c r="J51" s="90">
        <f>PREENCHER!J68*'PARÃMETROS - NÃO MEXER !'!E66</f>
        <v>0</v>
      </c>
      <c r="K51" s="90">
        <f>PREENCHER!K68*'PARÃMETROS - NÃO MEXER !'!E66</f>
        <v>0</v>
      </c>
      <c r="L51" s="90">
        <f>PREENCHER!L68*'PARÃMETROS - NÃO MEXER !'!E66</f>
        <v>0</v>
      </c>
      <c r="M51" s="90">
        <f>PREENCHER!M68*'PARÃMETROS - NÃO MEXER !'!E66</f>
        <v>0</v>
      </c>
      <c r="N51" s="90">
        <f>PREENCHER!N68*'PARÃMETROS - NÃO MEXER !'!E66</f>
        <v>0</v>
      </c>
      <c r="O51" s="90">
        <f>PREENCHER!O68*'PARÃMETROS - NÃO MEXER !'!E66</f>
        <v>0</v>
      </c>
      <c r="P51" s="90">
        <f>PREENCHER!P68*'PARÃMETROS - NÃO MEXER !'!E66</f>
        <v>0</v>
      </c>
      <c r="Q51" s="90">
        <f>PREENCHER!Q68*'PARÃMETROS - NÃO MEXER !'!E66</f>
        <v>0</v>
      </c>
      <c r="R51" s="90">
        <f>PREENCHER!R68*'PARÃMETROS - NÃO MEXER !'!E66</f>
        <v>0</v>
      </c>
      <c r="S51" s="90">
        <f>PREENCHER!S68*'PARÃMETROS - NÃO MEXER !'!E66</f>
        <v>0</v>
      </c>
      <c r="T51" s="90">
        <f t="shared" si="5"/>
        <v>0</v>
      </c>
      <c r="U51" s="100"/>
    </row>
    <row r="52" spans="1:21" ht="26.25" x14ac:dyDescent="0.25">
      <c r="A52" s="102">
        <f t="shared" si="6"/>
        <v>15</v>
      </c>
      <c r="B52" s="105" t="s">
        <v>75</v>
      </c>
      <c r="C52" s="101" t="s">
        <v>20</v>
      </c>
      <c r="D52" s="90">
        <f>PREENCHER!D69*'PARÃMETROS - NÃO MEXER !'!E67</f>
        <v>0</v>
      </c>
      <c r="E52" s="90">
        <f>PREENCHER!E69*'PARÃMETROS - NÃO MEXER !'!E67</f>
        <v>0</v>
      </c>
      <c r="F52" s="90">
        <f>PREENCHER!F69*'PARÃMETROS - NÃO MEXER !'!E67</f>
        <v>0</v>
      </c>
      <c r="G52" s="90">
        <f>PREENCHER!G69*'PARÃMETROS - NÃO MEXER !'!E67</f>
        <v>0</v>
      </c>
      <c r="H52" s="90">
        <f>PREENCHER!H69*'PARÃMETROS - NÃO MEXER !'!E67</f>
        <v>0</v>
      </c>
      <c r="I52" s="90">
        <f>PREENCHER!I69*'PARÃMETROS - NÃO MEXER !'!E67</f>
        <v>0</v>
      </c>
      <c r="J52" s="90">
        <f>PREENCHER!J69*'PARÃMETROS - NÃO MEXER !'!E67</f>
        <v>0</v>
      </c>
      <c r="K52" s="90">
        <f>PREENCHER!K69*'PARÃMETROS - NÃO MEXER !'!E67</f>
        <v>0</v>
      </c>
      <c r="L52" s="90">
        <f>PREENCHER!L69*'PARÃMETROS - NÃO MEXER !'!E67</f>
        <v>0</v>
      </c>
      <c r="M52" s="90">
        <f>PREENCHER!M69*'PARÃMETROS - NÃO MEXER !'!E67</f>
        <v>0</v>
      </c>
      <c r="N52" s="90">
        <f>PREENCHER!N69*'PARÃMETROS - NÃO MEXER !'!E67</f>
        <v>0</v>
      </c>
      <c r="O52" s="90">
        <f>PREENCHER!O69*'PARÃMETROS - NÃO MEXER !'!E67</f>
        <v>0</v>
      </c>
      <c r="P52" s="90">
        <f>PREENCHER!P69*'PARÃMETROS - NÃO MEXER !'!E67</f>
        <v>0</v>
      </c>
      <c r="Q52" s="90">
        <f>PREENCHER!Q69*'PARÃMETROS - NÃO MEXER !'!E67</f>
        <v>0</v>
      </c>
      <c r="R52" s="90">
        <f>PREENCHER!R69*'PARÃMETROS - NÃO MEXER !'!E67</f>
        <v>0</v>
      </c>
      <c r="S52" s="90">
        <f>PREENCHER!S69*'PARÃMETROS - NÃO MEXER !'!E67</f>
        <v>0</v>
      </c>
      <c r="T52" s="90">
        <f t="shared" si="5"/>
        <v>0</v>
      </c>
      <c r="U52" s="100"/>
    </row>
    <row r="53" spans="1:21" ht="26.25" x14ac:dyDescent="0.25">
      <c r="A53" s="102">
        <f t="shared" si="6"/>
        <v>16</v>
      </c>
      <c r="B53" s="105" t="s">
        <v>77</v>
      </c>
      <c r="C53" s="101" t="s">
        <v>20</v>
      </c>
      <c r="D53" s="90">
        <f>PREENCHER!D70*'PARÃMETROS - NÃO MEXER !'!E68</f>
        <v>0</v>
      </c>
      <c r="E53" s="90">
        <f>PREENCHER!E70*'PARÃMETROS - NÃO MEXER !'!E68</f>
        <v>0</v>
      </c>
      <c r="F53" s="90">
        <f>PREENCHER!F70*'PARÃMETROS - NÃO MEXER !'!E68</f>
        <v>0</v>
      </c>
      <c r="G53" s="90">
        <f>PREENCHER!G70*'PARÃMETROS - NÃO MEXER !'!E68</f>
        <v>0</v>
      </c>
      <c r="H53" s="90">
        <f>PREENCHER!H70*'PARÃMETROS - NÃO MEXER !'!E68</f>
        <v>0</v>
      </c>
      <c r="I53" s="90">
        <f>PREENCHER!I70*'PARÃMETROS - NÃO MEXER !'!E68</f>
        <v>0</v>
      </c>
      <c r="J53" s="90">
        <f>PREENCHER!J70*'PARÃMETROS - NÃO MEXER !'!E68</f>
        <v>0</v>
      </c>
      <c r="K53" s="90">
        <f>PREENCHER!K70*'PARÃMETROS - NÃO MEXER !'!E68</f>
        <v>0</v>
      </c>
      <c r="L53" s="90">
        <f>PREENCHER!L70*'PARÃMETROS - NÃO MEXER !'!E68</f>
        <v>0</v>
      </c>
      <c r="M53" s="90">
        <f>PREENCHER!M70*'PARÃMETROS - NÃO MEXER !'!E68</f>
        <v>0</v>
      </c>
      <c r="N53" s="90">
        <f>PREENCHER!N70*'PARÃMETROS - NÃO MEXER !'!E68</f>
        <v>0</v>
      </c>
      <c r="O53" s="90">
        <f>PREENCHER!O70*'PARÃMETROS - NÃO MEXER !'!E68</f>
        <v>0</v>
      </c>
      <c r="P53" s="90">
        <f>PREENCHER!P70*'PARÃMETROS - NÃO MEXER !'!E68</f>
        <v>0</v>
      </c>
      <c r="Q53" s="90">
        <f>PREENCHER!Q70*'PARÃMETROS - NÃO MEXER !'!E68</f>
        <v>0</v>
      </c>
      <c r="R53" s="90">
        <f>PREENCHER!R70*'PARÃMETROS - NÃO MEXER !'!E68</f>
        <v>0</v>
      </c>
      <c r="S53" s="90">
        <f>PREENCHER!S70*'PARÃMETROS - NÃO MEXER !'!E68</f>
        <v>0</v>
      </c>
      <c r="T53" s="90">
        <f t="shared" si="5"/>
        <v>0</v>
      </c>
      <c r="U53" s="100"/>
    </row>
    <row r="54" spans="1:21" ht="26.25" x14ac:dyDescent="0.25">
      <c r="A54" s="102">
        <f t="shared" si="6"/>
        <v>17</v>
      </c>
      <c r="B54" s="105" t="s">
        <v>79</v>
      </c>
      <c r="C54" s="101" t="s">
        <v>20</v>
      </c>
      <c r="D54" s="90">
        <f>PREENCHER!D71*'PARÃMETROS - NÃO MEXER !'!E69</f>
        <v>0</v>
      </c>
      <c r="E54" s="90">
        <f>PREENCHER!E71*'PARÃMETROS - NÃO MEXER !'!E69</f>
        <v>0</v>
      </c>
      <c r="F54" s="90">
        <f>PREENCHER!F71*'PARÃMETROS - NÃO MEXER !'!E69</f>
        <v>0</v>
      </c>
      <c r="G54" s="90">
        <f>PREENCHER!G71*'PARÃMETROS - NÃO MEXER !'!E69</f>
        <v>0</v>
      </c>
      <c r="H54" s="90">
        <f>PREENCHER!H71*'PARÃMETROS - NÃO MEXER !'!E69</f>
        <v>0</v>
      </c>
      <c r="I54" s="90">
        <f>PREENCHER!I71*'PARÃMETROS - NÃO MEXER !'!E69</f>
        <v>0</v>
      </c>
      <c r="J54" s="90">
        <f>PREENCHER!J71*'PARÃMETROS - NÃO MEXER !'!E69</f>
        <v>0</v>
      </c>
      <c r="K54" s="90">
        <f>PREENCHER!K71*'PARÃMETROS - NÃO MEXER !'!E69</f>
        <v>0</v>
      </c>
      <c r="L54" s="90">
        <f>PREENCHER!L71*'PARÃMETROS - NÃO MEXER !'!E69</f>
        <v>0</v>
      </c>
      <c r="M54" s="90">
        <f>PREENCHER!M71*'PARÃMETROS - NÃO MEXER !'!E69</f>
        <v>0</v>
      </c>
      <c r="N54" s="90">
        <f>PREENCHER!N71*'PARÃMETROS - NÃO MEXER !'!E69</f>
        <v>0</v>
      </c>
      <c r="O54" s="90">
        <f>PREENCHER!O71*'PARÃMETROS - NÃO MEXER !'!E69</f>
        <v>0</v>
      </c>
      <c r="P54" s="90">
        <f>PREENCHER!P71*'PARÃMETROS - NÃO MEXER !'!E69</f>
        <v>0</v>
      </c>
      <c r="Q54" s="90">
        <f>PREENCHER!Q71*'PARÃMETROS - NÃO MEXER !'!E69</f>
        <v>0</v>
      </c>
      <c r="R54" s="90">
        <f>PREENCHER!R71*'PARÃMETROS - NÃO MEXER !'!E69</f>
        <v>0</v>
      </c>
      <c r="S54" s="90">
        <f>PREENCHER!S71*'PARÃMETROS - NÃO MEXER !'!E69</f>
        <v>0</v>
      </c>
      <c r="T54" s="90">
        <f t="shared" si="5"/>
        <v>0</v>
      </c>
      <c r="U54" s="100"/>
    </row>
    <row r="55" spans="1:21" x14ac:dyDescent="0.25">
      <c r="A55" s="102">
        <f t="shared" si="6"/>
        <v>18</v>
      </c>
      <c r="B55" s="105" t="s">
        <v>80</v>
      </c>
      <c r="C55" s="101" t="s">
        <v>20</v>
      </c>
      <c r="D55" s="90">
        <f>PREENCHER!D72*'PARÃMETROS - NÃO MEXER !'!E70</f>
        <v>0</v>
      </c>
      <c r="E55" s="90">
        <f>PREENCHER!E72*'PARÃMETROS - NÃO MEXER !'!E70</f>
        <v>0</v>
      </c>
      <c r="F55" s="90">
        <f>PREENCHER!F72*'PARÃMETROS - NÃO MEXER !'!E70</f>
        <v>0</v>
      </c>
      <c r="G55" s="90">
        <f>PREENCHER!G72*'PARÃMETROS - NÃO MEXER !'!E70</f>
        <v>0</v>
      </c>
      <c r="H55" s="90">
        <f>PREENCHER!H72*'PARÃMETROS - NÃO MEXER !'!E70</f>
        <v>0</v>
      </c>
      <c r="I55" s="90">
        <f>PREENCHER!I72*'PARÃMETROS - NÃO MEXER !'!E70</f>
        <v>0</v>
      </c>
      <c r="J55" s="90">
        <f>PREENCHER!J72*'PARÃMETROS - NÃO MEXER !'!E70</f>
        <v>0</v>
      </c>
      <c r="K55" s="90">
        <f>PREENCHER!K72*'PARÃMETROS - NÃO MEXER !'!E70</f>
        <v>0</v>
      </c>
      <c r="L55" s="90">
        <f>PREENCHER!L72*'PARÃMETROS - NÃO MEXER !'!E70</f>
        <v>0</v>
      </c>
      <c r="M55" s="90">
        <f>PREENCHER!M72*'PARÃMETROS - NÃO MEXER !'!E70</f>
        <v>0</v>
      </c>
      <c r="N55" s="90">
        <f>PREENCHER!N72*'PARÃMETROS - NÃO MEXER !'!E70</f>
        <v>0</v>
      </c>
      <c r="O55" s="90">
        <f>PREENCHER!O72*'PARÃMETROS - NÃO MEXER !'!E70</f>
        <v>0</v>
      </c>
      <c r="P55" s="90">
        <f>PREENCHER!P72*'PARÃMETROS - NÃO MEXER !'!E70</f>
        <v>0</v>
      </c>
      <c r="Q55" s="90">
        <f>PREENCHER!Q72*'PARÃMETROS - NÃO MEXER !'!E70</f>
        <v>0</v>
      </c>
      <c r="R55" s="90">
        <f>PREENCHER!R72*'PARÃMETROS - NÃO MEXER !'!E70</f>
        <v>0</v>
      </c>
      <c r="S55" s="90">
        <f>PREENCHER!S72*'PARÃMETROS - NÃO MEXER !'!E70</f>
        <v>0</v>
      </c>
      <c r="T55" s="90">
        <f t="shared" si="5"/>
        <v>0</v>
      </c>
      <c r="U55" s="100"/>
    </row>
    <row r="56" spans="1:21" x14ac:dyDescent="0.25">
      <c r="A56" s="102">
        <f t="shared" si="6"/>
        <v>19</v>
      </c>
      <c r="B56" s="105" t="s">
        <v>82</v>
      </c>
      <c r="C56" s="101" t="s">
        <v>20</v>
      </c>
      <c r="D56" s="90">
        <f>PREENCHER!D73*'PARÃMETROS - NÃO MEXER !'!E71</f>
        <v>0</v>
      </c>
      <c r="E56" s="90">
        <f>PREENCHER!E73*'PARÃMETROS - NÃO MEXER !'!E71</f>
        <v>0</v>
      </c>
      <c r="F56" s="90">
        <f>PREENCHER!F73*'PARÃMETROS - NÃO MEXER !'!E71</f>
        <v>0</v>
      </c>
      <c r="G56" s="90">
        <f>PREENCHER!G73*'PARÃMETROS - NÃO MEXER !'!E71</f>
        <v>0</v>
      </c>
      <c r="H56" s="90">
        <f>PREENCHER!H73*'PARÃMETROS - NÃO MEXER !'!E71</f>
        <v>0</v>
      </c>
      <c r="I56" s="90">
        <f>PREENCHER!I73*'PARÃMETROS - NÃO MEXER !'!E71</f>
        <v>0</v>
      </c>
      <c r="J56" s="90">
        <f>PREENCHER!J73*'PARÃMETROS - NÃO MEXER !'!E71</f>
        <v>0</v>
      </c>
      <c r="K56" s="90">
        <f>PREENCHER!K73*'PARÃMETROS - NÃO MEXER !'!E71</f>
        <v>0</v>
      </c>
      <c r="L56" s="90">
        <f>PREENCHER!L73*'PARÃMETROS - NÃO MEXER !'!E71</f>
        <v>0</v>
      </c>
      <c r="M56" s="90">
        <f>PREENCHER!M73*'PARÃMETROS - NÃO MEXER !'!E71</f>
        <v>0</v>
      </c>
      <c r="N56" s="90">
        <f>PREENCHER!N73*'PARÃMETROS - NÃO MEXER !'!E71</f>
        <v>0</v>
      </c>
      <c r="O56" s="90">
        <f>PREENCHER!O73*'PARÃMETROS - NÃO MEXER !'!E71</f>
        <v>0</v>
      </c>
      <c r="P56" s="90">
        <f>PREENCHER!P73*'PARÃMETROS - NÃO MEXER !'!E71</f>
        <v>0</v>
      </c>
      <c r="Q56" s="90">
        <f>PREENCHER!Q73*'PARÃMETROS - NÃO MEXER !'!E71</f>
        <v>0</v>
      </c>
      <c r="R56" s="90">
        <f>PREENCHER!R73*'PARÃMETROS - NÃO MEXER !'!E71</f>
        <v>0</v>
      </c>
      <c r="S56" s="90">
        <f>PREENCHER!S73*'PARÃMETROS - NÃO MEXER !'!E71</f>
        <v>0</v>
      </c>
      <c r="T56" s="90">
        <f t="shared" si="5"/>
        <v>0</v>
      </c>
      <c r="U56" s="100"/>
    </row>
    <row r="57" spans="1:21" x14ac:dyDescent="0.25">
      <c r="A57" s="102">
        <f t="shared" si="6"/>
        <v>20</v>
      </c>
      <c r="B57" s="105" t="s">
        <v>84</v>
      </c>
      <c r="C57" s="101" t="s">
        <v>20</v>
      </c>
      <c r="D57" s="90">
        <f>PREENCHER!D74*'PARÃMETROS - NÃO MEXER !'!E72</f>
        <v>0</v>
      </c>
      <c r="E57" s="90">
        <f>PREENCHER!E74*'PARÃMETROS - NÃO MEXER !'!E72</f>
        <v>0</v>
      </c>
      <c r="F57" s="90">
        <f>PREENCHER!F74*'PARÃMETROS - NÃO MEXER !'!E72</f>
        <v>0</v>
      </c>
      <c r="G57" s="90">
        <f>PREENCHER!G74*'PARÃMETROS - NÃO MEXER !'!E72</f>
        <v>0</v>
      </c>
      <c r="H57" s="90">
        <f>PREENCHER!H74*'PARÃMETROS - NÃO MEXER !'!E72</f>
        <v>0</v>
      </c>
      <c r="I57" s="90">
        <f>PREENCHER!I74*'PARÃMETROS - NÃO MEXER !'!E72</f>
        <v>0</v>
      </c>
      <c r="J57" s="90">
        <f>PREENCHER!J74*'PARÃMETROS - NÃO MEXER !'!E72</f>
        <v>0</v>
      </c>
      <c r="K57" s="90">
        <f>PREENCHER!K74*'PARÃMETROS - NÃO MEXER !'!E72</f>
        <v>0</v>
      </c>
      <c r="L57" s="90">
        <f>PREENCHER!L74*'PARÃMETROS - NÃO MEXER !'!E72</f>
        <v>0</v>
      </c>
      <c r="M57" s="90">
        <f>PREENCHER!M74*'PARÃMETROS - NÃO MEXER !'!E72</f>
        <v>0</v>
      </c>
      <c r="N57" s="90">
        <f>PREENCHER!N74*'PARÃMETROS - NÃO MEXER !'!E72</f>
        <v>0</v>
      </c>
      <c r="O57" s="90">
        <f>PREENCHER!O74*'PARÃMETROS - NÃO MEXER !'!E72</f>
        <v>0</v>
      </c>
      <c r="P57" s="90">
        <f>PREENCHER!P74*'PARÃMETROS - NÃO MEXER !'!E72</f>
        <v>0</v>
      </c>
      <c r="Q57" s="90">
        <f>PREENCHER!Q74*'PARÃMETROS - NÃO MEXER !'!E72</f>
        <v>0</v>
      </c>
      <c r="R57" s="90">
        <f>PREENCHER!R74*'PARÃMETROS - NÃO MEXER !'!E72</f>
        <v>0</v>
      </c>
      <c r="S57" s="90">
        <f>PREENCHER!S74*'PARÃMETROS - NÃO MEXER !'!E72</f>
        <v>0</v>
      </c>
      <c r="T57" s="90">
        <f t="shared" si="5"/>
        <v>0</v>
      </c>
      <c r="U57" s="100"/>
    </row>
    <row r="58" spans="1:21" x14ac:dyDescent="0.25">
      <c r="A58" s="102">
        <f t="shared" si="6"/>
        <v>21</v>
      </c>
      <c r="B58" s="105" t="s">
        <v>85</v>
      </c>
      <c r="C58" s="101" t="s">
        <v>20</v>
      </c>
      <c r="D58" s="90">
        <f>PREENCHER!D75*'PARÃMETROS - NÃO MEXER !'!E73</f>
        <v>0</v>
      </c>
      <c r="E58" s="90">
        <f>PREENCHER!E75*'PARÃMETROS - NÃO MEXER !'!E73</f>
        <v>0</v>
      </c>
      <c r="F58" s="90">
        <f>PREENCHER!F75*'PARÃMETROS - NÃO MEXER !'!E73</f>
        <v>0</v>
      </c>
      <c r="G58" s="90">
        <f>PREENCHER!G75*'PARÃMETROS - NÃO MEXER !'!E73</f>
        <v>0</v>
      </c>
      <c r="H58" s="90">
        <f>PREENCHER!H75*'PARÃMETROS - NÃO MEXER !'!E73</f>
        <v>0</v>
      </c>
      <c r="I58" s="90">
        <f>PREENCHER!I75*'PARÃMETROS - NÃO MEXER !'!E73</f>
        <v>0</v>
      </c>
      <c r="J58" s="90">
        <f>PREENCHER!J75*'PARÃMETROS - NÃO MEXER !'!E73</f>
        <v>0</v>
      </c>
      <c r="K58" s="90">
        <f>PREENCHER!K75*'PARÃMETROS - NÃO MEXER !'!E73</f>
        <v>0</v>
      </c>
      <c r="L58" s="90">
        <f>PREENCHER!L75*'PARÃMETROS - NÃO MEXER !'!E73</f>
        <v>0</v>
      </c>
      <c r="M58" s="90">
        <f>PREENCHER!M75*'PARÃMETROS - NÃO MEXER !'!E73</f>
        <v>0</v>
      </c>
      <c r="N58" s="90">
        <f>PREENCHER!N75*'PARÃMETROS - NÃO MEXER !'!E73</f>
        <v>0</v>
      </c>
      <c r="O58" s="90">
        <f>PREENCHER!O75*'PARÃMETROS - NÃO MEXER !'!E73</f>
        <v>0</v>
      </c>
      <c r="P58" s="90">
        <f>PREENCHER!P75*'PARÃMETROS - NÃO MEXER !'!E73</f>
        <v>0</v>
      </c>
      <c r="Q58" s="90">
        <f>PREENCHER!Q75*'PARÃMETROS - NÃO MEXER !'!E73</f>
        <v>0</v>
      </c>
      <c r="R58" s="90">
        <f>PREENCHER!R75*'PARÃMETROS - NÃO MEXER !'!E73</f>
        <v>0</v>
      </c>
      <c r="S58" s="90">
        <f>PREENCHER!S75*'PARÃMETROS - NÃO MEXER !'!E73</f>
        <v>0</v>
      </c>
      <c r="T58" s="90">
        <f t="shared" si="5"/>
        <v>0</v>
      </c>
      <c r="U58" s="100"/>
    </row>
    <row r="59" spans="1:21" x14ac:dyDescent="0.25">
      <c r="A59" s="102">
        <f t="shared" si="6"/>
        <v>22</v>
      </c>
      <c r="B59" s="105" t="s">
        <v>86</v>
      </c>
      <c r="C59" s="101" t="s">
        <v>20</v>
      </c>
      <c r="D59" s="90">
        <f>PREENCHER!D76*'PARÃMETROS - NÃO MEXER !'!E74</f>
        <v>0</v>
      </c>
      <c r="E59" s="90">
        <f>PREENCHER!E76*'PARÃMETROS - NÃO MEXER !'!E74</f>
        <v>0</v>
      </c>
      <c r="F59" s="90">
        <f>PREENCHER!F76*'PARÃMETROS - NÃO MEXER !'!E74</f>
        <v>0</v>
      </c>
      <c r="G59" s="90">
        <f>PREENCHER!G76*'PARÃMETROS - NÃO MEXER !'!E74</f>
        <v>0</v>
      </c>
      <c r="H59" s="90">
        <f>PREENCHER!H76*'PARÃMETROS - NÃO MEXER !'!E74</f>
        <v>0</v>
      </c>
      <c r="I59" s="90">
        <f>PREENCHER!I76*'PARÃMETROS - NÃO MEXER !'!E74</f>
        <v>0</v>
      </c>
      <c r="J59" s="90">
        <f>PREENCHER!J76*'PARÃMETROS - NÃO MEXER !'!E74</f>
        <v>0</v>
      </c>
      <c r="K59" s="90">
        <f>PREENCHER!K76*'PARÃMETROS - NÃO MEXER !'!E74</f>
        <v>0</v>
      </c>
      <c r="L59" s="90">
        <f>PREENCHER!L76*'PARÃMETROS - NÃO MEXER !'!E74</f>
        <v>0</v>
      </c>
      <c r="M59" s="90">
        <f>PREENCHER!M76*'PARÃMETROS - NÃO MEXER !'!E74</f>
        <v>0</v>
      </c>
      <c r="N59" s="90">
        <f>PREENCHER!N76*'PARÃMETROS - NÃO MEXER !'!E74</f>
        <v>0</v>
      </c>
      <c r="O59" s="90">
        <f>PREENCHER!O76*'PARÃMETROS - NÃO MEXER !'!E74</f>
        <v>0</v>
      </c>
      <c r="P59" s="90">
        <f>PREENCHER!P76*'PARÃMETROS - NÃO MEXER !'!E74</f>
        <v>0</v>
      </c>
      <c r="Q59" s="90">
        <f>PREENCHER!Q76*'PARÃMETROS - NÃO MEXER !'!E74</f>
        <v>0</v>
      </c>
      <c r="R59" s="90">
        <f>PREENCHER!R76*'PARÃMETROS - NÃO MEXER !'!E74</f>
        <v>0</v>
      </c>
      <c r="S59" s="90">
        <f>PREENCHER!S76*'PARÃMETROS - NÃO MEXER !'!E74</f>
        <v>0</v>
      </c>
      <c r="T59" s="90">
        <f t="shared" si="5"/>
        <v>0</v>
      </c>
      <c r="U59" s="100"/>
    </row>
    <row r="60" spans="1:21" x14ac:dyDescent="0.25">
      <c r="A60" s="102">
        <f t="shared" si="6"/>
        <v>23</v>
      </c>
      <c r="B60" s="105" t="s">
        <v>88</v>
      </c>
      <c r="C60" s="101" t="s">
        <v>20</v>
      </c>
      <c r="D60" s="90">
        <f>PREENCHER!D77*'PARÃMETROS - NÃO MEXER !'!E75</f>
        <v>0</v>
      </c>
      <c r="E60" s="90">
        <f>PREENCHER!E77*'PARÃMETROS - NÃO MEXER !'!E75</f>
        <v>0</v>
      </c>
      <c r="F60" s="90">
        <f>PREENCHER!F77*'PARÃMETROS - NÃO MEXER !'!E75</f>
        <v>0</v>
      </c>
      <c r="G60" s="90">
        <f>PREENCHER!G77*'PARÃMETROS - NÃO MEXER !'!E75</f>
        <v>0</v>
      </c>
      <c r="H60" s="90">
        <f>PREENCHER!H77*'PARÃMETROS - NÃO MEXER !'!E75</f>
        <v>0</v>
      </c>
      <c r="I60" s="90">
        <f>PREENCHER!I77*'PARÃMETROS - NÃO MEXER !'!E75</f>
        <v>0</v>
      </c>
      <c r="J60" s="90">
        <f>PREENCHER!J77*'PARÃMETROS - NÃO MEXER !'!E75</f>
        <v>0</v>
      </c>
      <c r="K60" s="90">
        <f>PREENCHER!K77*'PARÃMETROS - NÃO MEXER !'!E75</f>
        <v>0</v>
      </c>
      <c r="L60" s="90">
        <f>PREENCHER!L77*'PARÃMETROS - NÃO MEXER !'!E75</f>
        <v>0</v>
      </c>
      <c r="M60" s="90">
        <f>PREENCHER!M77*'PARÃMETROS - NÃO MEXER !'!E75</f>
        <v>0</v>
      </c>
      <c r="N60" s="90">
        <f>PREENCHER!N77*'PARÃMETROS - NÃO MEXER !'!E75</f>
        <v>0</v>
      </c>
      <c r="O60" s="90">
        <f>PREENCHER!O77*'PARÃMETROS - NÃO MEXER !'!E75</f>
        <v>0</v>
      </c>
      <c r="P60" s="90">
        <f>PREENCHER!P77*'PARÃMETROS - NÃO MEXER !'!E75</f>
        <v>0</v>
      </c>
      <c r="Q60" s="90">
        <f>PREENCHER!Q77*'PARÃMETROS - NÃO MEXER !'!E75</f>
        <v>0</v>
      </c>
      <c r="R60" s="90">
        <f>PREENCHER!R77*'PARÃMETROS - NÃO MEXER !'!E75</f>
        <v>0</v>
      </c>
      <c r="S60" s="90">
        <f>PREENCHER!S77*'PARÃMETROS - NÃO MEXER !'!E75</f>
        <v>0</v>
      </c>
      <c r="T60" s="90">
        <f t="shared" si="5"/>
        <v>0</v>
      </c>
      <c r="U60" s="100"/>
    </row>
    <row r="61" spans="1:21" x14ac:dyDescent="0.25">
      <c r="A61" s="102">
        <f t="shared" si="6"/>
        <v>24</v>
      </c>
      <c r="B61" s="105" t="s">
        <v>89</v>
      </c>
      <c r="C61" s="101" t="s">
        <v>20</v>
      </c>
      <c r="D61" s="90">
        <f>PREENCHER!D78*'PARÃMETROS - NÃO MEXER !'!E76</f>
        <v>0</v>
      </c>
      <c r="E61" s="90">
        <f>PREENCHER!E78*'PARÃMETROS - NÃO MEXER !'!E76</f>
        <v>0</v>
      </c>
      <c r="F61" s="90">
        <f>PREENCHER!F78*'PARÃMETROS - NÃO MEXER !'!E76</f>
        <v>0</v>
      </c>
      <c r="G61" s="90">
        <f>PREENCHER!G78*'PARÃMETROS - NÃO MEXER !'!E76</f>
        <v>0</v>
      </c>
      <c r="H61" s="90">
        <f>PREENCHER!H78*'PARÃMETROS - NÃO MEXER !'!E76</f>
        <v>0</v>
      </c>
      <c r="I61" s="90">
        <f>PREENCHER!I78*'PARÃMETROS - NÃO MEXER !'!E76</f>
        <v>0</v>
      </c>
      <c r="J61" s="90">
        <f>PREENCHER!J78*'PARÃMETROS - NÃO MEXER !'!E76</f>
        <v>0</v>
      </c>
      <c r="K61" s="90">
        <f>PREENCHER!K78*'PARÃMETROS - NÃO MEXER !'!E76</f>
        <v>0</v>
      </c>
      <c r="L61" s="90">
        <f>PREENCHER!L78*'PARÃMETROS - NÃO MEXER !'!E76</f>
        <v>0</v>
      </c>
      <c r="M61" s="90">
        <f>PREENCHER!M78*'PARÃMETROS - NÃO MEXER !'!E76</f>
        <v>0</v>
      </c>
      <c r="N61" s="90">
        <f>PREENCHER!N78*'PARÃMETROS - NÃO MEXER !'!E76</f>
        <v>0</v>
      </c>
      <c r="O61" s="90">
        <f>PREENCHER!O78*'PARÃMETROS - NÃO MEXER !'!E76</f>
        <v>0</v>
      </c>
      <c r="P61" s="90">
        <f>PREENCHER!P78*'PARÃMETROS - NÃO MEXER !'!E76</f>
        <v>0</v>
      </c>
      <c r="Q61" s="90">
        <f>PREENCHER!Q78*'PARÃMETROS - NÃO MEXER !'!E76</f>
        <v>0</v>
      </c>
      <c r="R61" s="90">
        <f>PREENCHER!R78*'PARÃMETROS - NÃO MEXER !'!E76</f>
        <v>0</v>
      </c>
      <c r="S61" s="90">
        <f>PREENCHER!S78*'PARÃMETROS - NÃO MEXER !'!E76</f>
        <v>0</v>
      </c>
      <c r="T61" s="90">
        <f t="shared" si="5"/>
        <v>0</v>
      </c>
      <c r="U61" s="100"/>
    </row>
    <row r="62" spans="1:21" ht="26.25" x14ac:dyDescent="0.25">
      <c r="A62" s="102">
        <f t="shared" si="6"/>
        <v>25</v>
      </c>
      <c r="B62" s="105" t="s">
        <v>90</v>
      </c>
      <c r="C62" s="101" t="s">
        <v>20</v>
      </c>
      <c r="D62" s="90">
        <f>PREENCHER!D79*'PARÃMETROS - NÃO MEXER !'!E77</f>
        <v>0</v>
      </c>
      <c r="E62" s="90">
        <f>PREENCHER!E79*'PARÃMETROS - NÃO MEXER !'!E77</f>
        <v>0</v>
      </c>
      <c r="F62" s="90">
        <f>PREENCHER!F79*'PARÃMETROS - NÃO MEXER !'!E77</f>
        <v>0</v>
      </c>
      <c r="G62" s="90">
        <f>PREENCHER!G79*'PARÃMETROS - NÃO MEXER !'!E77</f>
        <v>0</v>
      </c>
      <c r="H62" s="90">
        <f>PREENCHER!H79*'PARÃMETROS - NÃO MEXER !'!E77</f>
        <v>0</v>
      </c>
      <c r="I62" s="90">
        <f>PREENCHER!I79*'PARÃMETROS - NÃO MEXER !'!E77</f>
        <v>0</v>
      </c>
      <c r="J62" s="90">
        <f>PREENCHER!J79*'PARÃMETROS - NÃO MEXER !'!E77</f>
        <v>0</v>
      </c>
      <c r="K62" s="90">
        <f>PREENCHER!K79*'PARÃMETROS - NÃO MEXER !'!E77</f>
        <v>0</v>
      </c>
      <c r="L62" s="90">
        <f>PREENCHER!L79*'PARÃMETROS - NÃO MEXER !'!E77</f>
        <v>0</v>
      </c>
      <c r="M62" s="90">
        <f>PREENCHER!M79*'PARÃMETROS - NÃO MEXER !'!E77</f>
        <v>0</v>
      </c>
      <c r="N62" s="90">
        <f>PREENCHER!N79*'PARÃMETROS - NÃO MEXER !'!E77</f>
        <v>0</v>
      </c>
      <c r="O62" s="90">
        <f>PREENCHER!O79*'PARÃMETROS - NÃO MEXER !'!E77</f>
        <v>0</v>
      </c>
      <c r="P62" s="90">
        <f>PREENCHER!P79*'PARÃMETROS - NÃO MEXER !'!E77</f>
        <v>0</v>
      </c>
      <c r="Q62" s="90">
        <f>PREENCHER!Q79*'PARÃMETROS - NÃO MEXER !'!E77</f>
        <v>0</v>
      </c>
      <c r="R62" s="90">
        <f>PREENCHER!R79*'PARÃMETROS - NÃO MEXER !'!E77</f>
        <v>0</v>
      </c>
      <c r="S62" s="90">
        <f>PREENCHER!S79*'PARÃMETROS - NÃO MEXER !'!E77</f>
        <v>0</v>
      </c>
      <c r="T62" s="90">
        <f t="shared" si="5"/>
        <v>0</v>
      </c>
      <c r="U62" s="100"/>
    </row>
    <row r="63" spans="1:21" ht="26.25" x14ac:dyDescent="0.25">
      <c r="A63" s="102">
        <f t="shared" si="6"/>
        <v>26</v>
      </c>
      <c r="B63" s="105" t="s">
        <v>92</v>
      </c>
      <c r="C63" s="101" t="s">
        <v>20</v>
      </c>
      <c r="D63" s="90">
        <f>PREENCHER!D80*'PARÃMETROS - NÃO MEXER !'!E78</f>
        <v>0</v>
      </c>
      <c r="E63" s="90">
        <f>PREENCHER!E80*'PARÃMETROS - NÃO MEXER !'!E78</f>
        <v>0</v>
      </c>
      <c r="F63" s="90">
        <f>PREENCHER!F80*'PARÃMETROS - NÃO MEXER !'!E78</f>
        <v>0</v>
      </c>
      <c r="G63" s="90">
        <f>PREENCHER!G80*'PARÃMETROS - NÃO MEXER !'!E78</f>
        <v>0</v>
      </c>
      <c r="H63" s="90">
        <f>PREENCHER!H80*'PARÃMETROS - NÃO MEXER !'!E78</f>
        <v>0</v>
      </c>
      <c r="I63" s="90">
        <f>PREENCHER!I80*'PARÃMETROS - NÃO MEXER !'!E78</f>
        <v>0</v>
      </c>
      <c r="J63" s="90">
        <f>PREENCHER!J80*'PARÃMETROS - NÃO MEXER !'!E78</f>
        <v>0</v>
      </c>
      <c r="K63" s="90">
        <f>PREENCHER!K80*'PARÃMETROS - NÃO MEXER !'!E78</f>
        <v>0</v>
      </c>
      <c r="L63" s="90">
        <f>PREENCHER!L80*'PARÃMETROS - NÃO MEXER !'!E78</f>
        <v>0</v>
      </c>
      <c r="M63" s="90">
        <f>PREENCHER!M80*'PARÃMETROS - NÃO MEXER !'!E78</f>
        <v>0</v>
      </c>
      <c r="N63" s="90">
        <f>PREENCHER!N80*'PARÃMETROS - NÃO MEXER !'!E78</f>
        <v>0</v>
      </c>
      <c r="O63" s="90">
        <f>PREENCHER!O80*'PARÃMETROS - NÃO MEXER !'!E78</f>
        <v>0</v>
      </c>
      <c r="P63" s="90">
        <f>PREENCHER!P80*'PARÃMETROS - NÃO MEXER !'!E78</f>
        <v>0</v>
      </c>
      <c r="Q63" s="90">
        <f>PREENCHER!Q80*'PARÃMETROS - NÃO MEXER !'!E78</f>
        <v>0</v>
      </c>
      <c r="R63" s="90">
        <f>PREENCHER!R80*'PARÃMETROS - NÃO MEXER !'!E78</f>
        <v>0</v>
      </c>
      <c r="S63" s="90">
        <f>PREENCHER!S80*'PARÃMETROS - NÃO MEXER !'!E78</f>
        <v>0</v>
      </c>
      <c r="T63" s="90">
        <f t="shared" si="5"/>
        <v>0</v>
      </c>
      <c r="U63" s="100"/>
    </row>
    <row r="64" spans="1:21" x14ac:dyDescent="0.25">
      <c r="B64" s="262"/>
      <c r="C64" s="262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</row>
    <row r="65" spans="1:21" x14ac:dyDescent="0.25">
      <c r="B65" s="263"/>
      <c r="C65" s="263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100"/>
    </row>
    <row r="66" spans="1:21" ht="18.75" customHeight="1" x14ac:dyDescent="0.3">
      <c r="B66" s="265" t="s">
        <v>178</v>
      </c>
      <c r="C66" s="265"/>
      <c r="D66" s="106">
        <f>SUM(D38:S63)</f>
        <v>0</v>
      </c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</row>
    <row r="67" spans="1:21" ht="18.75" customHeight="1" x14ac:dyDescent="0.3">
      <c r="B67" s="107"/>
      <c r="C67" s="107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23.25" x14ac:dyDescent="0.35">
      <c r="B68" s="256" t="str">
        <f>'PARÃMETROS - NÃO MEXER !'!B6</f>
        <v>Grupo 3 - Atividades de Extensão</v>
      </c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108"/>
    </row>
    <row r="69" spans="1:21" ht="15" customHeight="1" x14ac:dyDescent="0.25">
      <c r="B69" s="257" t="s">
        <v>17</v>
      </c>
      <c r="C69" s="257"/>
      <c r="D69" s="109">
        <v>2014</v>
      </c>
      <c r="E69" s="109">
        <f t="shared" ref="E69:S69" si="7">D69-1</f>
        <v>2013</v>
      </c>
      <c r="F69" s="109">
        <f t="shared" si="7"/>
        <v>2012</v>
      </c>
      <c r="G69" s="109">
        <f t="shared" si="7"/>
        <v>2011</v>
      </c>
      <c r="H69" s="109">
        <f t="shared" si="7"/>
        <v>2010</v>
      </c>
      <c r="I69" s="109">
        <f t="shared" si="7"/>
        <v>2009</v>
      </c>
      <c r="J69" s="109">
        <f t="shared" si="7"/>
        <v>2008</v>
      </c>
      <c r="K69" s="109">
        <f t="shared" si="7"/>
        <v>2007</v>
      </c>
      <c r="L69" s="109">
        <f t="shared" si="7"/>
        <v>2006</v>
      </c>
      <c r="M69" s="109">
        <f t="shared" si="7"/>
        <v>2005</v>
      </c>
      <c r="N69" s="109">
        <f t="shared" si="7"/>
        <v>2004</v>
      </c>
      <c r="O69" s="109">
        <f t="shared" si="7"/>
        <v>2003</v>
      </c>
      <c r="P69" s="109">
        <f t="shared" si="7"/>
        <v>2002</v>
      </c>
      <c r="Q69" s="109">
        <f t="shared" si="7"/>
        <v>2001</v>
      </c>
      <c r="R69" s="109">
        <f t="shared" si="7"/>
        <v>2000</v>
      </c>
      <c r="S69" s="109">
        <f t="shared" si="7"/>
        <v>1999</v>
      </c>
      <c r="T69" s="109" t="s">
        <v>18</v>
      </c>
      <c r="U69" s="108"/>
    </row>
    <row r="70" spans="1:21" ht="15" customHeight="1" x14ac:dyDescent="0.25">
      <c r="B70" s="257" t="s">
        <v>173</v>
      </c>
      <c r="C70" s="257"/>
      <c r="D70" s="109" t="s">
        <v>20</v>
      </c>
      <c r="E70" s="109" t="s">
        <v>20</v>
      </c>
      <c r="F70" s="109" t="s">
        <v>20</v>
      </c>
      <c r="G70" s="109" t="s">
        <v>20</v>
      </c>
      <c r="H70" s="109" t="s">
        <v>20</v>
      </c>
      <c r="I70" s="109" t="s">
        <v>20</v>
      </c>
      <c r="J70" s="109" t="s">
        <v>20</v>
      </c>
      <c r="K70" s="109" t="s">
        <v>20</v>
      </c>
      <c r="L70" s="109" t="s">
        <v>20</v>
      </c>
      <c r="M70" s="109" t="s">
        <v>20</v>
      </c>
      <c r="N70" s="109" t="s">
        <v>20</v>
      </c>
      <c r="O70" s="109" t="s">
        <v>20</v>
      </c>
      <c r="P70" s="109" t="s">
        <v>20</v>
      </c>
      <c r="Q70" s="109" t="s">
        <v>20</v>
      </c>
      <c r="R70" s="109" t="s">
        <v>20</v>
      </c>
      <c r="S70" s="109" t="s">
        <v>20</v>
      </c>
      <c r="T70" s="109" t="s">
        <v>20</v>
      </c>
      <c r="U70" s="108"/>
    </row>
    <row r="71" spans="1:21" ht="38.25" x14ac:dyDescent="0.25">
      <c r="A71" s="110">
        <v>1</v>
      </c>
      <c r="B71" s="111" t="s">
        <v>94</v>
      </c>
      <c r="C71" s="109" t="s">
        <v>20</v>
      </c>
      <c r="D71" s="90">
        <f>PREENCHER!D89*'PARÃMETROS - NÃO MEXER !'!E82</f>
        <v>0</v>
      </c>
      <c r="E71" s="90">
        <f>PREENCHER!E89*'PARÃMETROS - NÃO MEXER !'!E82</f>
        <v>0</v>
      </c>
      <c r="F71" s="90">
        <f>PREENCHER!F89*'PARÃMETROS - NÃO MEXER !'!E82</f>
        <v>0</v>
      </c>
      <c r="G71" s="90">
        <f>PREENCHER!G89*'PARÃMETROS - NÃO MEXER !'!E82</f>
        <v>0</v>
      </c>
      <c r="H71" s="90">
        <f>PREENCHER!H89*'PARÃMETROS - NÃO MEXER !'!E82</f>
        <v>0</v>
      </c>
      <c r="I71" s="90">
        <f>PREENCHER!I89*'PARÃMETROS - NÃO MEXER !'!E82</f>
        <v>0</v>
      </c>
      <c r="J71" s="90">
        <f>PREENCHER!J89*'PARÃMETROS - NÃO MEXER !'!E82</f>
        <v>0</v>
      </c>
      <c r="K71" s="90">
        <f>PREENCHER!K89*'PARÃMETROS - NÃO MEXER !'!E82</f>
        <v>0</v>
      </c>
      <c r="L71" s="90">
        <f>PREENCHER!L89*'PARÃMETROS - NÃO MEXER !'!E82</f>
        <v>0</v>
      </c>
      <c r="M71" s="90">
        <f>PREENCHER!M89*'PARÃMETROS - NÃO MEXER !'!E82</f>
        <v>0</v>
      </c>
      <c r="N71" s="90">
        <f>PREENCHER!N89*'PARÃMETROS - NÃO MEXER !'!E82</f>
        <v>0</v>
      </c>
      <c r="O71" s="90">
        <f>PREENCHER!O89*'PARÃMETROS - NÃO MEXER !'!E82</f>
        <v>0</v>
      </c>
      <c r="P71" s="90">
        <f>PREENCHER!P89*'PARÃMETROS - NÃO MEXER !'!E82</f>
        <v>0</v>
      </c>
      <c r="Q71" s="90">
        <f>PREENCHER!Q89*'PARÃMETROS - NÃO MEXER !'!E82</f>
        <v>0</v>
      </c>
      <c r="R71" s="90">
        <f>PREENCHER!R89*'PARÃMETROS - NÃO MEXER !'!E82</f>
        <v>0</v>
      </c>
      <c r="S71" s="90">
        <f>PREENCHER!S89*'PARÃMETROS - NÃO MEXER !'!E82</f>
        <v>0</v>
      </c>
      <c r="T71" s="90">
        <f t="shared" ref="T71:T93" si="8">SUM(D71:S71)</f>
        <v>0</v>
      </c>
      <c r="U71" s="108"/>
    </row>
    <row r="72" spans="1:21" ht="38.25" x14ac:dyDescent="0.25">
      <c r="A72" s="110">
        <f t="shared" ref="A72:A93" si="9">A71+1</f>
        <v>2</v>
      </c>
      <c r="B72" s="111" t="s">
        <v>96</v>
      </c>
      <c r="C72" s="109" t="s">
        <v>20</v>
      </c>
      <c r="D72" s="90">
        <f>PREENCHER!D90*'PARÃMETROS - NÃO MEXER !'!E83</f>
        <v>0</v>
      </c>
      <c r="E72" s="90">
        <f>PREENCHER!E90*'PARÃMETROS - NÃO MEXER !'!E83</f>
        <v>0</v>
      </c>
      <c r="F72" s="90">
        <f>PREENCHER!F90*'PARÃMETROS - NÃO MEXER !'!E83</f>
        <v>0</v>
      </c>
      <c r="G72" s="90">
        <f>PREENCHER!G90*'PARÃMETROS - NÃO MEXER !'!E83</f>
        <v>0</v>
      </c>
      <c r="H72" s="90">
        <f>PREENCHER!H90*'PARÃMETROS - NÃO MEXER !'!E83</f>
        <v>0</v>
      </c>
      <c r="I72" s="90">
        <f>PREENCHER!I90*'PARÃMETROS - NÃO MEXER !'!E83</f>
        <v>0</v>
      </c>
      <c r="J72" s="90">
        <f>PREENCHER!J90*'PARÃMETROS - NÃO MEXER !'!E83</f>
        <v>0</v>
      </c>
      <c r="K72" s="90">
        <f>PREENCHER!K90*'PARÃMETROS - NÃO MEXER !'!E83</f>
        <v>0</v>
      </c>
      <c r="L72" s="90">
        <f>PREENCHER!L90*'PARÃMETROS - NÃO MEXER !'!E83</f>
        <v>0</v>
      </c>
      <c r="M72" s="90">
        <f>PREENCHER!M90*'PARÃMETROS - NÃO MEXER !'!E83</f>
        <v>0</v>
      </c>
      <c r="N72" s="90">
        <f>PREENCHER!N90*'PARÃMETROS - NÃO MEXER !'!E83</f>
        <v>0</v>
      </c>
      <c r="O72" s="90">
        <f>PREENCHER!O90*'PARÃMETROS - NÃO MEXER !'!E83</f>
        <v>0</v>
      </c>
      <c r="P72" s="90">
        <f>PREENCHER!P90*'PARÃMETROS - NÃO MEXER !'!E83</f>
        <v>0</v>
      </c>
      <c r="Q72" s="90">
        <f>PREENCHER!Q90*'PARÃMETROS - NÃO MEXER !'!E83</f>
        <v>0</v>
      </c>
      <c r="R72" s="90">
        <f>PREENCHER!R90*'PARÃMETROS - NÃO MEXER !'!E83</f>
        <v>0</v>
      </c>
      <c r="S72" s="90">
        <f>PREENCHER!S90*'PARÃMETROS - NÃO MEXER !'!E83</f>
        <v>0</v>
      </c>
      <c r="T72" s="90">
        <f t="shared" si="8"/>
        <v>0</v>
      </c>
      <c r="U72" s="108"/>
    </row>
    <row r="73" spans="1:21" ht="38.25" x14ac:dyDescent="0.25">
      <c r="A73" s="110">
        <f t="shared" si="9"/>
        <v>3</v>
      </c>
      <c r="B73" s="111" t="s">
        <v>97</v>
      </c>
      <c r="C73" s="109" t="s">
        <v>20</v>
      </c>
      <c r="D73" s="90">
        <f>PREENCHER!D91*'PARÃMETROS - NÃO MEXER !'!E84</f>
        <v>0</v>
      </c>
      <c r="E73" s="90">
        <f>PREENCHER!E91*'PARÃMETROS - NÃO MEXER !'!E84</f>
        <v>0</v>
      </c>
      <c r="F73" s="90">
        <f>PREENCHER!F91*'PARÃMETROS - NÃO MEXER !'!E84</f>
        <v>0</v>
      </c>
      <c r="G73" s="90">
        <f>PREENCHER!G91*'PARÃMETROS - NÃO MEXER !'!E84</f>
        <v>0</v>
      </c>
      <c r="H73" s="90">
        <f>PREENCHER!H91*'PARÃMETROS - NÃO MEXER !'!E84</f>
        <v>0</v>
      </c>
      <c r="I73" s="90">
        <f>PREENCHER!I91*'PARÃMETROS - NÃO MEXER !'!E84</f>
        <v>0</v>
      </c>
      <c r="J73" s="90">
        <f>PREENCHER!J91*'PARÃMETROS - NÃO MEXER !'!E84</f>
        <v>0</v>
      </c>
      <c r="K73" s="90">
        <f>PREENCHER!K91*'PARÃMETROS - NÃO MEXER !'!E84</f>
        <v>0</v>
      </c>
      <c r="L73" s="90">
        <f>PREENCHER!L91*'PARÃMETROS - NÃO MEXER !'!E84</f>
        <v>0</v>
      </c>
      <c r="M73" s="90">
        <f>PREENCHER!M91*'PARÃMETROS - NÃO MEXER !'!E84</f>
        <v>0</v>
      </c>
      <c r="N73" s="90">
        <f>PREENCHER!N91*'PARÃMETROS - NÃO MEXER !'!E84</f>
        <v>0</v>
      </c>
      <c r="O73" s="90">
        <f>PREENCHER!O91*'PARÃMETROS - NÃO MEXER !'!E84</f>
        <v>0</v>
      </c>
      <c r="P73" s="90">
        <f>PREENCHER!P91*'PARÃMETROS - NÃO MEXER !'!E84</f>
        <v>0</v>
      </c>
      <c r="Q73" s="90">
        <f>PREENCHER!Q91*'PARÃMETROS - NÃO MEXER !'!E84</f>
        <v>0</v>
      </c>
      <c r="R73" s="90">
        <f>PREENCHER!R91*'PARÃMETROS - NÃO MEXER !'!E84</f>
        <v>0</v>
      </c>
      <c r="S73" s="90">
        <f>PREENCHER!S91*'PARÃMETROS - NÃO MEXER !'!E84</f>
        <v>0</v>
      </c>
      <c r="T73" s="90">
        <f t="shared" si="8"/>
        <v>0</v>
      </c>
      <c r="U73" s="108"/>
    </row>
    <row r="74" spans="1:21" ht="51" x14ac:dyDescent="0.25">
      <c r="A74" s="110">
        <f t="shared" si="9"/>
        <v>4</v>
      </c>
      <c r="B74" s="111" t="s">
        <v>99</v>
      </c>
      <c r="C74" s="109" t="s">
        <v>20</v>
      </c>
      <c r="D74" s="90">
        <f>PREENCHER!D92*'PARÃMETROS - NÃO MEXER !'!E85</f>
        <v>0</v>
      </c>
      <c r="E74" s="90">
        <f>PREENCHER!E92*'PARÃMETROS - NÃO MEXER !'!E85</f>
        <v>0</v>
      </c>
      <c r="F74" s="90">
        <f>PREENCHER!F92*'PARÃMETROS - NÃO MEXER !'!E85</f>
        <v>0</v>
      </c>
      <c r="G74" s="90">
        <f>PREENCHER!G92*'PARÃMETROS - NÃO MEXER !'!E85</f>
        <v>0</v>
      </c>
      <c r="H74" s="90">
        <f>PREENCHER!H92*'PARÃMETROS - NÃO MEXER !'!E85</f>
        <v>0</v>
      </c>
      <c r="I74" s="90">
        <f>PREENCHER!I92*'PARÃMETROS - NÃO MEXER !'!E85</f>
        <v>0</v>
      </c>
      <c r="J74" s="90">
        <f>PREENCHER!J92*'PARÃMETROS - NÃO MEXER !'!E85</f>
        <v>0</v>
      </c>
      <c r="K74" s="90">
        <f>PREENCHER!K92*'PARÃMETROS - NÃO MEXER !'!E85</f>
        <v>0</v>
      </c>
      <c r="L74" s="90">
        <f>PREENCHER!L92*'PARÃMETROS - NÃO MEXER !'!E85</f>
        <v>0</v>
      </c>
      <c r="M74" s="90">
        <f>PREENCHER!M92*'PARÃMETROS - NÃO MEXER !'!E85</f>
        <v>0</v>
      </c>
      <c r="N74" s="90">
        <f>PREENCHER!N92*'PARÃMETROS - NÃO MEXER !'!E85</f>
        <v>0</v>
      </c>
      <c r="O74" s="90">
        <f>PREENCHER!O92*'PARÃMETROS - NÃO MEXER !'!E85</f>
        <v>0</v>
      </c>
      <c r="P74" s="90">
        <f>PREENCHER!P92*'PARÃMETROS - NÃO MEXER !'!E85</f>
        <v>0</v>
      </c>
      <c r="Q74" s="90">
        <f>PREENCHER!Q92*'PARÃMETROS - NÃO MEXER !'!E85</f>
        <v>0</v>
      </c>
      <c r="R74" s="90">
        <f>PREENCHER!R92*'PARÃMETROS - NÃO MEXER !'!E85</f>
        <v>0</v>
      </c>
      <c r="S74" s="90">
        <f>PREENCHER!S92*'PARÃMETROS - NÃO MEXER !'!E85</f>
        <v>0</v>
      </c>
      <c r="T74" s="90">
        <f t="shared" si="8"/>
        <v>0</v>
      </c>
      <c r="U74" s="108"/>
    </row>
    <row r="75" spans="1:21" ht="51" x14ac:dyDescent="0.25">
      <c r="A75" s="110">
        <f t="shared" si="9"/>
        <v>5</v>
      </c>
      <c r="B75" s="111" t="s">
        <v>100</v>
      </c>
      <c r="C75" s="109" t="s">
        <v>20</v>
      </c>
      <c r="D75" s="90">
        <f>PREENCHER!D93*'PARÃMETROS - NÃO MEXER !'!E86</f>
        <v>0</v>
      </c>
      <c r="E75" s="90">
        <f>PREENCHER!E93*'PARÃMETROS - NÃO MEXER !'!E86</f>
        <v>0</v>
      </c>
      <c r="F75" s="90">
        <f>PREENCHER!F93*'PARÃMETROS - NÃO MEXER !'!E86</f>
        <v>0</v>
      </c>
      <c r="G75" s="90">
        <f>PREENCHER!G93*'PARÃMETROS - NÃO MEXER !'!E86</f>
        <v>0</v>
      </c>
      <c r="H75" s="90">
        <f>PREENCHER!H93*'PARÃMETROS - NÃO MEXER !'!E86</f>
        <v>0</v>
      </c>
      <c r="I75" s="90">
        <f>PREENCHER!I93*'PARÃMETROS - NÃO MEXER !'!E86</f>
        <v>0</v>
      </c>
      <c r="J75" s="90">
        <f>PREENCHER!J93*'PARÃMETROS - NÃO MEXER !'!E86</f>
        <v>0</v>
      </c>
      <c r="K75" s="90">
        <f>PREENCHER!K93*'PARÃMETROS - NÃO MEXER !'!E86</f>
        <v>0</v>
      </c>
      <c r="L75" s="90">
        <f>PREENCHER!L93*'PARÃMETROS - NÃO MEXER !'!E86</f>
        <v>0</v>
      </c>
      <c r="M75" s="90">
        <f>PREENCHER!M93*'PARÃMETROS - NÃO MEXER !'!E86</f>
        <v>0</v>
      </c>
      <c r="N75" s="90">
        <f>PREENCHER!N93*'PARÃMETROS - NÃO MEXER !'!E86</f>
        <v>0</v>
      </c>
      <c r="O75" s="90">
        <f>PREENCHER!O93*'PARÃMETROS - NÃO MEXER !'!E86</f>
        <v>0</v>
      </c>
      <c r="P75" s="90">
        <f>PREENCHER!P93*'PARÃMETROS - NÃO MEXER !'!E86</f>
        <v>0</v>
      </c>
      <c r="Q75" s="90">
        <f>PREENCHER!Q93*'PARÃMETROS - NÃO MEXER !'!E86</f>
        <v>0</v>
      </c>
      <c r="R75" s="90">
        <f>PREENCHER!R93*'PARÃMETROS - NÃO MEXER !'!E86</f>
        <v>0</v>
      </c>
      <c r="S75" s="90">
        <f>PREENCHER!S93*'PARÃMETROS - NÃO MEXER !'!E86</f>
        <v>0</v>
      </c>
      <c r="T75" s="90">
        <f t="shared" si="8"/>
        <v>0</v>
      </c>
      <c r="U75" s="108"/>
    </row>
    <row r="76" spans="1:21" x14ac:dyDescent="0.25">
      <c r="A76" s="110">
        <f t="shared" si="9"/>
        <v>6</v>
      </c>
      <c r="B76" s="111" t="s">
        <v>101</v>
      </c>
      <c r="C76" s="109" t="s">
        <v>20</v>
      </c>
      <c r="D76" s="90">
        <f>PREENCHER!D94*'PARÃMETROS - NÃO MEXER !'!E87</f>
        <v>0</v>
      </c>
      <c r="E76" s="90">
        <f>PREENCHER!E94*'PARÃMETROS - NÃO MEXER !'!E87</f>
        <v>0</v>
      </c>
      <c r="F76" s="90">
        <f>PREENCHER!F94*'PARÃMETROS - NÃO MEXER !'!E87</f>
        <v>0</v>
      </c>
      <c r="G76" s="90">
        <f>PREENCHER!G94*'PARÃMETROS - NÃO MEXER !'!E87</f>
        <v>0</v>
      </c>
      <c r="H76" s="90">
        <f>PREENCHER!H94*'PARÃMETROS - NÃO MEXER !'!E87</f>
        <v>0</v>
      </c>
      <c r="I76" s="90">
        <f>PREENCHER!I94*'PARÃMETROS - NÃO MEXER !'!E87</f>
        <v>0</v>
      </c>
      <c r="J76" s="90">
        <f>PREENCHER!J94*'PARÃMETROS - NÃO MEXER !'!E87</f>
        <v>0</v>
      </c>
      <c r="K76" s="90">
        <f>PREENCHER!K94*'PARÃMETROS - NÃO MEXER !'!E87</f>
        <v>0</v>
      </c>
      <c r="L76" s="90">
        <f>PREENCHER!L94*'PARÃMETROS - NÃO MEXER !'!E87</f>
        <v>0</v>
      </c>
      <c r="M76" s="90">
        <f>PREENCHER!M94*'PARÃMETROS - NÃO MEXER !'!E87</f>
        <v>0</v>
      </c>
      <c r="N76" s="90">
        <f>PREENCHER!N94*'PARÃMETROS - NÃO MEXER !'!E87</f>
        <v>0</v>
      </c>
      <c r="O76" s="90">
        <f>PREENCHER!O94*'PARÃMETROS - NÃO MEXER !'!E87</f>
        <v>0</v>
      </c>
      <c r="P76" s="90">
        <f>PREENCHER!P94*'PARÃMETROS - NÃO MEXER !'!E87</f>
        <v>0</v>
      </c>
      <c r="Q76" s="90">
        <f>PREENCHER!Q94*'PARÃMETROS - NÃO MEXER !'!E87</f>
        <v>0</v>
      </c>
      <c r="R76" s="90">
        <f>PREENCHER!R94*'PARÃMETROS - NÃO MEXER !'!E87</f>
        <v>0</v>
      </c>
      <c r="S76" s="90">
        <f>PREENCHER!S94*'PARÃMETROS - NÃO MEXER !'!E87</f>
        <v>0</v>
      </c>
      <c r="T76" s="90">
        <f t="shared" si="8"/>
        <v>0</v>
      </c>
      <c r="U76" s="108"/>
    </row>
    <row r="77" spans="1:21" ht="51" x14ac:dyDescent="0.25">
      <c r="A77" s="110">
        <f t="shared" si="9"/>
        <v>7</v>
      </c>
      <c r="B77" s="111" t="s">
        <v>103</v>
      </c>
      <c r="C77" s="109" t="s">
        <v>20</v>
      </c>
      <c r="D77" s="90">
        <f>PREENCHER!D95*'PARÃMETROS - NÃO MEXER !'!E88</f>
        <v>0</v>
      </c>
      <c r="E77" s="90">
        <f>PREENCHER!E95*'PARÃMETROS - NÃO MEXER !'!E88</f>
        <v>0</v>
      </c>
      <c r="F77" s="90">
        <f>PREENCHER!F95*'PARÃMETROS - NÃO MEXER !'!E88</f>
        <v>0</v>
      </c>
      <c r="G77" s="90">
        <f>PREENCHER!G95*'PARÃMETROS - NÃO MEXER !'!E88</f>
        <v>0</v>
      </c>
      <c r="H77" s="90">
        <f>PREENCHER!H95*'PARÃMETROS - NÃO MEXER !'!E88</f>
        <v>0</v>
      </c>
      <c r="I77" s="90">
        <f>PREENCHER!I95*'PARÃMETROS - NÃO MEXER !'!E88</f>
        <v>0</v>
      </c>
      <c r="J77" s="90">
        <f>PREENCHER!J95*'PARÃMETROS - NÃO MEXER !'!E88</f>
        <v>0</v>
      </c>
      <c r="K77" s="90">
        <f>PREENCHER!K95*'PARÃMETROS - NÃO MEXER !'!E88</f>
        <v>0</v>
      </c>
      <c r="L77" s="90">
        <f>PREENCHER!L95*'PARÃMETROS - NÃO MEXER !'!E88</f>
        <v>0</v>
      </c>
      <c r="M77" s="90">
        <f>PREENCHER!M95*'PARÃMETROS - NÃO MEXER !'!E88</f>
        <v>0</v>
      </c>
      <c r="N77" s="90">
        <f>PREENCHER!N95*'PARÃMETROS - NÃO MEXER !'!E88</f>
        <v>0</v>
      </c>
      <c r="O77" s="90">
        <f>PREENCHER!O95*'PARÃMETROS - NÃO MEXER !'!E88</f>
        <v>0</v>
      </c>
      <c r="P77" s="90">
        <f>PREENCHER!P95*'PARÃMETROS - NÃO MEXER !'!E88</f>
        <v>0</v>
      </c>
      <c r="Q77" s="90">
        <f>PREENCHER!Q95*'PARÃMETROS - NÃO MEXER !'!E88</f>
        <v>0</v>
      </c>
      <c r="R77" s="90">
        <f>PREENCHER!R95*'PARÃMETROS - NÃO MEXER !'!E88</f>
        <v>0</v>
      </c>
      <c r="S77" s="90">
        <f>PREENCHER!S95*'PARÃMETROS - NÃO MEXER !'!E88</f>
        <v>0</v>
      </c>
      <c r="T77" s="90">
        <f t="shared" si="8"/>
        <v>0</v>
      </c>
      <c r="U77" s="108"/>
    </row>
    <row r="78" spans="1:21" x14ac:dyDescent="0.25">
      <c r="A78" s="110">
        <f t="shared" si="9"/>
        <v>8</v>
      </c>
      <c r="B78" s="111" t="s">
        <v>105</v>
      </c>
      <c r="C78" s="109" t="s">
        <v>20</v>
      </c>
      <c r="D78" s="90">
        <f>PREENCHER!D96*'PARÃMETROS - NÃO MEXER !'!E89</f>
        <v>0</v>
      </c>
      <c r="E78" s="90">
        <f>PREENCHER!E96*'PARÃMETROS - NÃO MEXER !'!E89</f>
        <v>0</v>
      </c>
      <c r="F78" s="90">
        <f>PREENCHER!F96*'PARÃMETROS - NÃO MEXER !'!E89</f>
        <v>0</v>
      </c>
      <c r="G78" s="90">
        <f>PREENCHER!G96*'PARÃMETROS - NÃO MEXER !'!E89</f>
        <v>0</v>
      </c>
      <c r="H78" s="90">
        <f>PREENCHER!H96*'PARÃMETROS - NÃO MEXER !'!E89</f>
        <v>0</v>
      </c>
      <c r="I78" s="90">
        <f>PREENCHER!I96*'PARÃMETROS - NÃO MEXER !'!E89</f>
        <v>0</v>
      </c>
      <c r="J78" s="90">
        <f>PREENCHER!J96*'PARÃMETROS - NÃO MEXER !'!E89</f>
        <v>0</v>
      </c>
      <c r="K78" s="90">
        <f>PREENCHER!K96*'PARÃMETROS - NÃO MEXER !'!E89</f>
        <v>0</v>
      </c>
      <c r="L78" s="90">
        <f>PREENCHER!L96*'PARÃMETROS - NÃO MEXER !'!E89</f>
        <v>0</v>
      </c>
      <c r="M78" s="90">
        <f>PREENCHER!M96*'PARÃMETROS - NÃO MEXER !'!E89</f>
        <v>0</v>
      </c>
      <c r="N78" s="90">
        <f>PREENCHER!N96*'PARÃMETROS - NÃO MEXER !'!E89</f>
        <v>0</v>
      </c>
      <c r="O78" s="90">
        <f>PREENCHER!O96*'PARÃMETROS - NÃO MEXER !'!E89</f>
        <v>0</v>
      </c>
      <c r="P78" s="90">
        <f>PREENCHER!P96*'PARÃMETROS - NÃO MEXER !'!E89</f>
        <v>0</v>
      </c>
      <c r="Q78" s="90">
        <f>PREENCHER!Q96*'PARÃMETROS - NÃO MEXER !'!E89</f>
        <v>0</v>
      </c>
      <c r="R78" s="90">
        <f>PREENCHER!R96*'PARÃMETROS - NÃO MEXER !'!E89</f>
        <v>0</v>
      </c>
      <c r="S78" s="90">
        <f>PREENCHER!S96*'PARÃMETROS - NÃO MEXER !'!E89</f>
        <v>0</v>
      </c>
      <c r="T78" s="90">
        <f t="shared" si="8"/>
        <v>0</v>
      </c>
      <c r="U78" s="108"/>
    </row>
    <row r="79" spans="1:21" ht="25.5" x14ac:dyDescent="0.25">
      <c r="A79" s="110">
        <f t="shared" si="9"/>
        <v>9</v>
      </c>
      <c r="B79" s="111" t="s">
        <v>107</v>
      </c>
      <c r="C79" s="109" t="s">
        <v>20</v>
      </c>
      <c r="D79" s="90">
        <f>PREENCHER!D97*'PARÃMETROS - NÃO MEXER !'!E90</f>
        <v>0</v>
      </c>
      <c r="E79" s="90">
        <f>PREENCHER!E97*'PARÃMETROS - NÃO MEXER !'!E90</f>
        <v>0</v>
      </c>
      <c r="F79" s="90">
        <f>PREENCHER!F97*'PARÃMETROS - NÃO MEXER !'!E90</f>
        <v>0</v>
      </c>
      <c r="G79" s="90">
        <f>PREENCHER!G97*'PARÃMETROS - NÃO MEXER !'!E90</f>
        <v>0</v>
      </c>
      <c r="H79" s="90">
        <f>PREENCHER!H97*'PARÃMETROS - NÃO MEXER !'!E90</f>
        <v>0</v>
      </c>
      <c r="I79" s="90">
        <f>PREENCHER!I97*'PARÃMETROS - NÃO MEXER !'!E90</f>
        <v>0</v>
      </c>
      <c r="J79" s="90">
        <f>PREENCHER!J97*'PARÃMETROS - NÃO MEXER !'!E90</f>
        <v>0</v>
      </c>
      <c r="K79" s="90">
        <f>PREENCHER!K97*'PARÃMETROS - NÃO MEXER !'!E90</f>
        <v>0</v>
      </c>
      <c r="L79" s="90">
        <f>PREENCHER!L97*'PARÃMETROS - NÃO MEXER !'!E90</f>
        <v>0</v>
      </c>
      <c r="M79" s="90">
        <f>PREENCHER!M97*'PARÃMETROS - NÃO MEXER !'!E90</f>
        <v>0</v>
      </c>
      <c r="N79" s="90">
        <f>PREENCHER!N97*'PARÃMETROS - NÃO MEXER !'!E90</f>
        <v>0</v>
      </c>
      <c r="O79" s="90">
        <f>PREENCHER!O97*'PARÃMETROS - NÃO MEXER !'!E90</f>
        <v>0</v>
      </c>
      <c r="P79" s="90">
        <f>PREENCHER!P97*'PARÃMETROS - NÃO MEXER !'!E90</f>
        <v>0</v>
      </c>
      <c r="Q79" s="90">
        <f>PREENCHER!Q97*'PARÃMETROS - NÃO MEXER !'!E90</f>
        <v>0</v>
      </c>
      <c r="R79" s="90">
        <f>PREENCHER!R97*'PARÃMETROS - NÃO MEXER !'!E90</f>
        <v>0</v>
      </c>
      <c r="S79" s="90">
        <f>PREENCHER!S97*'PARÃMETROS - NÃO MEXER !'!E90</f>
        <v>0</v>
      </c>
      <c r="T79" s="90">
        <f t="shared" si="8"/>
        <v>0</v>
      </c>
      <c r="U79" s="108"/>
    </row>
    <row r="80" spans="1:21" ht="38.25" x14ac:dyDescent="0.25">
      <c r="A80" s="110">
        <f t="shared" si="9"/>
        <v>10</v>
      </c>
      <c r="B80" s="111" t="s">
        <v>108</v>
      </c>
      <c r="C80" s="109" t="s">
        <v>20</v>
      </c>
      <c r="D80" s="90">
        <f>PREENCHER!D98*'PARÃMETROS - NÃO MEXER !'!E91</f>
        <v>0</v>
      </c>
      <c r="E80" s="90">
        <f>PREENCHER!E98*'PARÃMETROS - NÃO MEXER !'!E91</f>
        <v>0</v>
      </c>
      <c r="F80" s="90">
        <f>PREENCHER!F98*'PARÃMETROS - NÃO MEXER !'!E91</f>
        <v>0</v>
      </c>
      <c r="G80" s="90">
        <f>PREENCHER!G98*'PARÃMETROS - NÃO MEXER !'!E91</f>
        <v>0</v>
      </c>
      <c r="H80" s="90">
        <f>PREENCHER!H98*'PARÃMETROS - NÃO MEXER !'!E91</f>
        <v>0</v>
      </c>
      <c r="I80" s="90">
        <f>PREENCHER!I98*'PARÃMETROS - NÃO MEXER !'!E91</f>
        <v>0</v>
      </c>
      <c r="J80" s="90">
        <f>PREENCHER!J98*'PARÃMETROS - NÃO MEXER !'!E91</f>
        <v>0</v>
      </c>
      <c r="K80" s="90">
        <f>PREENCHER!K98*'PARÃMETROS - NÃO MEXER !'!E91</f>
        <v>0</v>
      </c>
      <c r="L80" s="90">
        <f>PREENCHER!L98*'PARÃMETROS - NÃO MEXER !'!E91</f>
        <v>0</v>
      </c>
      <c r="M80" s="90">
        <f>PREENCHER!M98*'PARÃMETROS - NÃO MEXER !'!E91</f>
        <v>0</v>
      </c>
      <c r="N80" s="90">
        <f>PREENCHER!N98*'PARÃMETROS - NÃO MEXER !'!E91</f>
        <v>0</v>
      </c>
      <c r="O80" s="90">
        <f>PREENCHER!O98*'PARÃMETROS - NÃO MEXER !'!E91</f>
        <v>0</v>
      </c>
      <c r="P80" s="90">
        <f>PREENCHER!P98*'PARÃMETROS - NÃO MEXER !'!E91</f>
        <v>0</v>
      </c>
      <c r="Q80" s="90">
        <f>PREENCHER!Q98*'PARÃMETROS - NÃO MEXER !'!E91</f>
        <v>0</v>
      </c>
      <c r="R80" s="90">
        <f>PREENCHER!R98*'PARÃMETROS - NÃO MEXER !'!E91</f>
        <v>0</v>
      </c>
      <c r="S80" s="90">
        <f>PREENCHER!S98*'PARÃMETROS - NÃO MEXER !'!E91</f>
        <v>0</v>
      </c>
      <c r="T80" s="90">
        <f t="shared" si="8"/>
        <v>0</v>
      </c>
      <c r="U80" s="108"/>
    </row>
    <row r="81" spans="1:21" ht="25.5" x14ac:dyDescent="0.25">
      <c r="A81" s="110">
        <f t="shared" si="9"/>
        <v>11</v>
      </c>
      <c r="B81" s="111" t="s">
        <v>109</v>
      </c>
      <c r="C81" s="109" t="s">
        <v>20</v>
      </c>
      <c r="D81" s="90">
        <f>PREENCHER!D99*'PARÃMETROS - NÃO MEXER !'!E92</f>
        <v>0</v>
      </c>
      <c r="E81" s="90">
        <f>PREENCHER!E99*'PARÃMETROS - NÃO MEXER !'!E92</f>
        <v>0</v>
      </c>
      <c r="F81" s="90">
        <f>PREENCHER!F99*'PARÃMETROS - NÃO MEXER !'!E92</f>
        <v>0</v>
      </c>
      <c r="G81" s="90">
        <f>PREENCHER!G99*'PARÃMETROS - NÃO MEXER !'!E92</f>
        <v>0</v>
      </c>
      <c r="H81" s="90">
        <f>PREENCHER!H99*'PARÃMETROS - NÃO MEXER !'!E92</f>
        <v>0</v>
      </c>
      <c r="I81" s="90">
        <f>PREENCHER!I99*'PARÃMETROS - NÃO MEXER !'!E92</f>
        <v>0</v>
      </c>
      <c r="J81" s="90">
        <f>PREENCHER!J99*'PARÃMETROS - NÃO MEXER !'!E92</f>
        <v>0</v>
      </c>
      <c r="K81" s="90">
        <f>PREENCHER!K99*'PARÃMETROS - NÃO MEXER !'!E92</f>
        <v>0</v>
      </c>
      <c r="L81" s="90">
        <f>PREENCHER!L99*'PARÃMETROS - NÃO MEXER !'!E92</f>
        <v>0</v>
      </c>
      <c r="M81" s="90">
        <f>PREENCHER!M99*'PARÃMETROS - NÃO MEXER !'!E92</f>
        <v>0</v>
      </c>
      <c r="N81" s="90">
        <f>PREENCHER!N99*'PARÃMETROS - NÃO MEXER !'!E92</f>
        <v>0</v>
      </c>
      <c r="O81" s="90">
        <f>PREENCHER!O99*'PARÃMETROS - NÃO MEXER !'!E92</f>
        <v>0</v>
      </c>
      <c r="P81" s="90">
        <f>PREENCHER!P99*'PARÃMETROS - NÃO MEXER !'!E92</f>
        <v>0</v>
      </c>
      <c r="Q81" s="90">
        <f>PREENCHER!Q99*'PARÃMETROS - NÃO MEXER !'!E92</f>
        <v>0</v>
      </c>
      <c r="R81" s="90">
        <f>PREENCHER!R99*'PARÃMETROS - NÃO MEXER !'!E92</f>
        <v>0</v>
      </c>
      <c r="S81" s="90">
        <f>PREENCHER!S99*'PARÃMETROS - NÃO MEXER !'!E92</f>
        <v>0</v>
      </c>
      <c r="T81" s="90">
        <f t="shared" si="8"/>
        <v>0</v>
      </c>
      <c r="U81" s="108"/>
    </row>
    <row r="82" spans="1:21" x14ac:dyDescent="0.25">
      <c r="A82" s="110">
        <f t="shared" si="9"/>
        <v>12</v>
      </c>
      <c r="B82" s="111" t="s">
        <v>110</v>
      </c>
      <c r="C82" s="109" t="s">
        <v>20</v>
      </c>
      <c r="D82" s="90">
        <f>PREENCHER!D100*'PARÃMETROS - NÃO MEXER !'!E93</f>
        <v>0</v>
      </c>
      <c r="E82" s="90">
        <f>PREENCHER!E100*'PARÃMETROS - NÃO MEXER !'!E93</f>
        <v>0</v>
      </c>
      <c r="F82" s="90">
        <f>PREENCHER!F100*'PARÃMETROS - NÃO MEXER !'!E93</f>
        <v>0</v>
      </c>
      <c r="G82" s="90">
        <f>PREENCHER!G100*'PARÃMETROS - NÃO MEXER !'!E93</f>
        <v>0</v>
      </c>
      <c r="H82" s="90">
        <f>PREENCHER!H100*'PARÃMETROS - NÃO MEXER !'!E93</f>
        <v>0</v>
      </c>
      <c r="I82" s="90">
        <f>PREENCHER!I100*'PARÃMETROS - NÃO MEXER !'!E93</f>
        <v>0</v>
      </c>
      <c r="J82" s="90">
        <f>PREENCHER!J100*'PARÃMETROS - NÃO MEXER !'!E93</f>
        <v>0</v>
      </c>
      <c r="K82" s="90">
        <f>PREENCHER!K100*'PARÃMETROS - NÃO MEXER !'!E93</f>
        <v>0</v>
      </c>
      <c r="L82" s="90">
        <f>PREENCHER!L100*'PARÃMETROS - NÃO MEXER !'!E93</f>
        <v>0</v>
      </c>
      <c r="M82" s="90">
        <f>PREENCHER!M100*'PARÃMETROS - NÃO MEXER !'!E93</f>
        <v>0</v>
      </c>
      <c r="N82" s="90">
        <f>PREENCHER!N100*'PARÃMETROS - NÃO MEXER !'!E93</f>
        <v>0</v>
      </c>
      <c r="O82" s="90">
        <f>PREENCHER!O100*'PARÃMETROS - NÃO MEXER !'!E93</f>
        <v>0</v>
      </c>
      <c r="P82" s="90">
        <f>PREENCHER!P100*'PARÃMETROS - NÃO MEXER !'!E93</f>
        <v>0</v>
      </c>
      <c r="Q82" s="90">
        <f>PREENCHER!Q100*'PARÃMETROS - NÃO MEXER !'!E93</f>
        <v>0</v>
      </c>
      <c r="R82" s="90">
        <f>PREENCHER!R100*'PARÃMETROS - NÃO MEXER !'!E93</f>
        <v>0</v>
      </c>
      <c r="S82" s="90">
        <f>PREENCHER!S100*'PARÃMETROS - NÃO MEXER !'!E93</f>
        <v>0</v>
      </c>
      <c r="T82" s="90">
        <f t="shared" si="8"/>
        <v>0</v>
      </c>
      <c r="U82" s="108"/>
    </row>
    <row r="83" spans="1:21" ht="25.5" x14ac:dyDescent="0.25">
      <c r="A83" s="110">
        <f t="shared" si="9"/>
        <v>13</v>
      </c>
      <c r="B83" s="111" t="s">
        <v>111</v>
      </c>
      <c r="C83" s="109" t="s">
        <v>20</v>
      </c>
      <c r="D83" s="90">
        <f>PREENCHER!D101*'PARÃMETROS - NÃO MEXER !'!E94</f>
        <v>0</v>
      </c>
      <c r="E83" s="90">
        <f>PREENCHER!E101*'PARÃMETROS - NÃO MEXER !'!E94</f>
        <v>0</v>
      </c>
      <c r="F83" s="90">
        <f>PREENCHER!F101*'PARÃMETROS - NÃO MEXER !'!E94</f>
        <v>0</v>
      </c>
      <c r="G83" s="90">
        <f>PREENCHER!G101*'PARÃMETROS - NÃO MEXER !'!E94</f>
        <v>0</v>
      </c>
      <c r="H83" s="90">
        <f>PREENCHER!H101*'PARÃMETROS - NÃO MEXER !'!E94</f>
        <v>0</v>
      </c>
      <c r="I83" s="90">
        <f>PREENCHER!I101*'PARÃMETROS - NÃO MEXER !'!E94</f>
        <v>0</v>
      </c>
      <c r="J83" s="90">
        <f>PREENCHER!J101*'PARÃMETROS - NÃO MEXER !'!E94</f>
        <v>0</v>
      </c>
      <c r="K83" s="90">
        <f>PREENCHER!K101*'PARÃMETROS - NÃO MEXER !'!E94</f>
        <v>0</v>
      </c>
      <c r="L83" s="90">
        <f>PREENCHER!L101*'PARÃMETROS - NÃO MEXER !'!E94</f>
        <v>0</v>
      </c>
      <c r="M83" s="90">
        <f>PREENCHER!M101*'PARÃMETROS - NÃO MEXER !'!E94</f>
        <v>0</v>
      </c>
      <c r="N83" s="90">
        <f>PREENCHER!N101*'PARÃMETROS - NÃO MEXER !'!E94</f>
        <v>0</v>
      </c>
      <c r="O83" s="90">
        <f>PREENCHER!O101*'PARÃMETROS - NÃO MEXER !'!E94</f>
        <v>0</v>
      </c>
      <c r="P83" s="90">
        <f>PREENCHER!P101*'PARÃMETROS - NÃO MEXER !'!E94</f>
        <v>0</v>
      </c>
      <c r="Q83" s="90">
        <f>PREENCHER!Q101*'PARÃMETROS - NÃO MEXER !'!E94</f>
        <v>0</v>
      </c>
      <c r="R83" s="90">
        <f>PREENCHER!R101*'PARÃMETROS - NÃO MEXER !'!E94</f>
        <v>0</v>
      </c>
      <c r="S83" s="90">
        <f>PREENCHER!S101*'PARÃMETROS - NÃO MEXER !'!E94</f>
        <v>0</v>
      </c>
      <c r="T83" s="90">
        <f t="shared" si="8"/>
        <v>0</v>
      </c>
      <c r="U83" s="108"/>
    </row>
    <row r="84" spans="1:21" x14ac:dyDescent="0.25">
      <c r="A84" s="110">
        <f t="shared" si="9"/>
        <v>14</v>
      </c>
      <c r="B84" s="111" t="s">
        <v>113</v>
      </c>
      <c r="C84" s="109" t="s">
        <v>20</v>
      </c>
      <c r="D84" s="90">
        <f>PREENCHER!D102*'PARÃMETROS - NÃO MEXER !'!E95</f>
        <v>0</v>
      </c>
      <c r="E84" s="90">
        <f>PREENCHER!E102*'PARÃMETROS - NÃO MEXER !'!E95</f>
        <v>0</v>
      </c>
      <c r="F84" s="90">
        <f>PREENCHER!F102*'PARÃMETROS - NÃO MEXER !'!E95</f>
        <v>0</v>
      </c>
      <c r="G84" s="90">
        <f>PREENCHER!G102*'PARÃMETROS - NÃO MEXER !'!E95</f>
        <v>0</v>
      </c>
      <c r="H84" s="90">
        <f>PREENCHER!H102*'PARÃMETROS - NÃO MEXER !'!E95</f>
        <v>0</v>
      </c>
      <c r="I84" s="90">
        <f>PREENCHER!I102*'PARÃMETROS - NÃO MEXER !'!E95</f>
        <v>0</v>
      </c>
      <c r="J84" s="90">
        <f>PREENCHER!J102*'PARÃMETROS - NÃO MEXER !'!E95</f>
        <v>0</v>
      </c>
      <c r="K84" s="90">
        <f>PREENCHER!K102*'PARÃMETROS - NÃO MEXER !'!E95</f>
        <v>0</v>
      </c>
      <c r="L84" s="90">
        <f>PREENCHER!L102*'PARÃMETROS - NÃO MEXER !'!E95</f>
        <v>0</v>
      </c>
      <c r="M84" s="90">
        <f>PREENCHER!M102*'PARÃMETROS - NÃO MEXER !'!E95</f>
        <v>0</v>
      </c>
      <c r="N84" s="90">
        <f>PREENCHER!N102*'PARÃMETROS - NÃO MEXER !'!E95</f>
        <v>0</v>
      </c>
      <c r="O84" s="90">
        <f>PREENCHER!O102*'PARÃMETROS - NÃO MEXER !'!E95</f>
        <v>0</v>
      </c>
      <c r="P84" s="90">
        <f>PREENCHER!P102*'PARÃMETROS - NÃO MEXER !'!E95</f>
        <v>0</v>
      </c>
      <c r="Q84" s="90">
        <f>PREENCHER!Q102*'PARÃMETROS - NÃO MEXER !'!E95</f>
        <v>0</v>
      </c>
      <c r="R84" s="90">
        <f>PREENCHER!R102*'PARÃMETROS - NÃO MEXER !'!E95</f>
        <v>0</v>
      </c>
      <c r="S84" s="90">
        <f>PREENCHER!S102*'PARÃMETROS - NÃO MEXER !'!E95</f>
        <v>0</v>
      </c>
      <c r="T84" s="90">
        <f t="shared" si="8"/>
        <v>0</v>
      </c>
      <c r="U84" s="108"/>
    </row>
    <row r="85" spans="1:21" ht="25.5" x14ac:dyDescent="0.25">
      <c r="A85" s="110">
        <f t="shared" si="9"/>
        <v>15</v>
      </c>
      <c r="B85" s="111" t="s">
        <v>115</v>
      </c>
      <c r="C85" s="109" t="s">
        <v>20</v>
      </c>
      <c r="D85" s="90">
        <f>PREENCHER!D103*'PARÃMETROS - NÃO MEXER !'!E96</f>
        <v>0</v>
      </c>
      <c r="E85" s="90">
        <f>PREENCHER!E103*'PARÃMETROS - NÃO MEXER !'!E96</f>
        <v>0</v>
      </c>
      <c r="F85" s="90">
        <f>PREENCHER!F103*'PARÃMETROS - NÃO MEXER !'!E96</f>
        <v>0</v>
      </c>
      <c r="G85" s="90">
        <f>PREENCHER!G103*'PARÃMETROS - NÃO MEXER !'!E96</f>
        <v>0</v>
      </c>
      <c r="H85" s="90">
        <f>PREENCHER!H103*'PARÃMETROS - NÃO MEXER !'!E96</f>
        <v>0</v>
      </c>
      <c r="I85" s="90">
        <f>PREENCHER!I103*'PARÃMETROS - NÃO MEXER !'!E96</f>
        <v>0</v>
      </c>
      <c r="J85" s="90">
        <f>PREENCHER!J103*'PARÃMETROS - NÃO MEXER !'!E96</f>
        <v>0</v>
      </c>
      <c r="K85" s="90">
        <f>PREENCHER!K103*'PARÃMETROS - NÃO MEXER !'!E96</f>
        <v>0</v>
      </c>
      <c r="L85" s="90">
        <f>PREENCHER!L103*'PARÃMETROS - NÃO MEXER !'!E96</f>
        <v>0</v>
      </c>
      <c r="M85" s="90">
        <f>PREENCHER!M103*'PARÃMETROS - NÃO MEXER !'!E96</f>
        <v>0</v>
      </c>
      <c r="N85" s="90">
        <f>PREENCHER!N103*'PARÃMETROS - NÃO MEXER !'!E96</f>
        <v>0</v>
      </c>
      <c r="O85" s="90">
        <f>PREENCHER!O103*'PARÃMETROS - NÃO MEXER !'!E96</f>
        <v>0</v>
      </c>
      <c r="P85" s="90">
        <f>PREENCHER!P103*'PARÃMETROS - NÃO MEXER !'!E96</f>
        <v>0</v>
      </c>
      <c r="Q85" s="90">
        <f>PREENCHER!Q103*'PARÃMETROS - NÃO MEXER !'!E96</f>
        <v>0</v>
      </c>
      <c r="R85" s="90">
        <f>PREENCHER!R103*'PARÃMETROS - NÃO MEXER !'!E96</f>
        <v>0</v>
      </c>
      <c r="S85" s="90">
        <f>PREENCHER!S103*'PARÃMETROS - NÃO MEXER !'!E96</f>
        <v>0</v>
      </c>
      <c r="T85" s="90">
        <f t="shared" si="8"/>
        <v>0</v>
      </c>
      <c r="U85" s="108"/>
    </row>
    <row r="86" spans="1:21" ht="25.5" x14ac:dyDescent="0.25">
      <c r="A86" s="110">
        <f t="shared" si="9"/>
        <v>16</v>
      </c>
      <c r="B86" s="111" t="s">
        <v>116</v>
      </c>
      <c r="C86" s="109" t="s">
        <v>20</v>
      </c>
      <c r="D86" s="90">
        <f>PREENCHER!D104*'PARÃMETROS - NÃO MEXER !'!E97</f>
        <v>0</v>
      </c>
      <c r="E86" s="90">
        <f>PREENCHER!E104*'PARÃMETROS - NÃO MEXER !'!E97</f>
        <v>0</v>
      </c>
      <c r="F86" s="90">
        <f>PREENCHER!F104*'PARÃMETROS - NÃO MEXER !'!E97</f>
        <v>0</v>
      </c>
      <c r="G86" s="90">
        <f>PREENCHER!G104*'PARÃMETROS - NÃO MEXER !'!E97</f>
        <v>0</v>
      </c>
      <c r="H86" s="90">
        <f>PREENCHER!H104*'PARÃMETROS - NÃO MEXER !'!E97</f>
        <v>0</v>
      </c>
      <c r="I86" s="90">
        <f>PREENCHER!I104*'PARÃMETROS - NÃO MEXER !'!E97</f>
        <v>0</v>
      </c>
      <c r="J86" s="90">
        <f>PREENCHER!J104*'PARÃMETROS - NÃO MEXER !'!E97</f>
        <v>0</v>
      </c>
      <c r="K86" s="90">
        <f>PREENCHER!K104*'PARÃMETROS - NÃO MEXER !'!E97</f>
        <v>0</v>
      </c>
      <c r="L86" s="90">
        <f>PREENCHER!L104*'PARÃMETROS - NÃO MEXER !'!E97</f>
        <v>0</v>
      </c>
      <c r="M86" s="90">
        <f>PREENCHER!M104*'PARÃMETROS - NÃO MEXER !'!E97</f>
        <v>0</v>
      </c>
      <c r="N86" s="90">
        <f>PREENCHER!N104*'PARÃMETROS - NÃO MEXER !'!E97</f>
        <v>0</v>
      </c>
      <c r="O86" s="90">
        <f>PREENCHER!O104*'PARÃMETROS - NÃO MEXER !'!E97</f>
        <v>0</v>
      </c>
      <c r="P86" s="90">
        <f>PREENCHER!P104*'PARÃMETROS - NÃO MEXER !'!E97</f>
        <v>0</v>
      </c>
      <c r="Q86" s="90">
        <f>PREENCHER!Q104*'PARÃMETROS - NÃO MEXER !'!E97</f>
        <v>0</v>
      </c>
      <c r="R86" s="90">
        <f>PREENCHER!R104*'PARÃMETROS - NÃO MEXER !'!E97</f>
        <v>0</v>
      </c>
      <c r="S86" s="90">
        <f>PREENCHER!S104*'PARÃMETROS - NÃO MEXER !'!E97</f>
        <v>0</v>
      </c>
      <c r="T86" s="90">
        <f t="shared" si="8"/>
        <v>0</v>
      </c>
      <c r="U86" s="108"/>
    </row>
    <row r="87" spans="1:21" x14ac:dyDescent="0.25">
      <c r="A87" s="110">
        <f t="shared" si="9"/>
        <v>17</v>
      </c>
      <c r="B87" s="111" t="s">
        <v>117</v>
      </c>
      <c r="C87" s="109" t="s">
        <v>20</v>
      </c>
      <c r="D87" s="90">
        <f>PREENCHER!D105*'PARÃMETROS - NÃO MEXER !'!E98</f>
        <v>0</v>
      </c>
      <c r="E87" s="90">
        <f>PREENCHER!E105*'PARÃMETROS - NÃO MEXER !'!E98</f>
        <v>0</v>
      </c>
      <c r="F87" s="90">
        <f>PREENCHER!F105*'PARÃMETROS - NÃO MEXER !'!E98</f>
        <v>0</v>
      </c>
      <c r="G87" s="90">
        <f>PREENCHER!G105*'PARÃMETROS - NÃO MEXER !'!E98</f>
        <v>0</v>
      </c>
      <c r="H87" s="90">
        <f>PREENCHER!H105*'PARÃMETROS - NÃO MEXER !'!E98</f>
        <v>0</v>
      </c>
      <c r="I87" s="90">
        <f>PREENCHER!I105*'PARÃMETROS - NÃO MEXER !'!E98</f>
        <v>0</v>
      </c>
      <c r="J87" s="90">
        <f>PREENCHER!J105*'PARÃMETROS - NÃO MEXER !'!E98</f>
        <v>0</v>
      </c>
      <c r="K87" s="90">
        <f>PREENCHER!K105*'PARÃMETROS - NÃO MEXER !'!E98</f>
        <v>0</v>
      </c>
      <c r="L87" s="90">
        <f>PREENCHER!L105*'PARÃMETROS - NÃO MEXER !'!E98</f>
        <v>0</v>
      </c>
      <c r="M87" s="90">
        <f>PREENCHER!M105*'PARÃMETROS - NÃO MEXER !'!E98</f>
        <v>0</v>
      </c>
      <c r="N87" s="90">
        <f>PREENCHER!N105*'PARÃMETROS - NÃO MEXER !'!E98</f>
        <v>0</v>
      </c>
      <c r="O87" s="90">
        <f>PREENCHER!O105*'PARÃMETROS - NÃO MEXER !'!E98</f>
        <v>0</v>
      </c>
      <c r="P87" s="90">
        <f>PREENCHER!P105*'PARÃMETROS - NÃO MEXER !'!E98</f>
        <v>0</v>
      </c>
      <c r="Q87" s="90">
        <f>PREENCHER!Q105*'PARÃMETROS - NÃO MEXER !'!E98</f>
        <v>0</v>
      </c>
      <c r="R87" s="90">
        <f>PREENCHER!R105*'PARÃMETROS - NÃO MEXER !'!E98</f>
        <v>0</v>
      </c>
      <c r="S87" s="90">
        <f>PREENCHER!S105*'PARÃMETROS - NÃO MEXER !'!E98</f>
        <v>0</v>
      </c>
      <c r="T87" s="90">
        <f t="shared" si="8"/>
        <v>0</v>
      </c>
      <c r="U87" s="108"/>
    </row>
    <row r="88" spans="1:21" ht="38.25" x14ac:dyDescent="0.25">
      <c r="A88" s="110">
        <f t="shared" si="9"/>
        <v>18</v>
      </c>
      <c r="B88" s="111" t="s">
        <v>118</v>
      </c>
      <c r="C88" s="109" t="s">
        <v>20</v>
      </c>
      <c r="D88" s="90">
        <f>PREENCHER!D106*'PARÃMETROS - NÃO MEXER !'!E99</f>
        <v>0</v>
      </c>
      <c r="E88" s="90">
        <f>PREENCHER!E106*'PARÃMETROS - NÃO MEXER !'!E99</f>
        <v>0</v>
      </c>
      <c r="F88" s="90">
        <f>PREENCHER!F106*'PARÃMETROS - NÃO MEXER !'!E99</f>
        <v>0</v>
      </c>
      <c r="G88" s="90">
        <f>PREENCHER!G106*'PARÃMETROS - NÃO MEXER !'!E99</f>
        <v>0</v>
      </c>
      <c r="H88" s="90">
        <f>PREENCHER!H106*'PARÃMETROS - NÃO MEXER !'!E99</f>
        <v>0</v>
      </c>
      <c r="I88" s="90">
        <f>PREENCHER!I106*'PARÃMETROS - NÃO MEXER !'!E99</f>
        <v>0</v>
      </c>
      <c r="J88" s="90">
        <f>PREENCHER!J106*'PARÃMETROS - NÃO MEXER !'!E99</f>
        <v>0</v>
      </c>
      <c r="K88" s="90">
        <f>PREENCHER!K106*'PARÃMETROS - NÃO MEXER !'!E99</f>
        <v>0</v>
      </c>
      <c r="L88" s="90">
        <f>PREENCHER!L106*'PARÃMETROS - NÃO MEXER !'!E99</f>
        <v>0</v>
      </c>
      <c r="M88" s="90">
        <f>PREENCHER!M106*'PARÃMETROS - NÃO MEXER !'!E99</f>
        <v>0</v>
      </c>
      <c r="N88" s="90">
        <f>PREENCHER!N106*'PARÃMETROS - NÃO MEXER !'!E99</f>
        <v>0</v>
      </c>
      <c r="O88" s="90">
        <f>PREENCHER!O106*'PARÃMETROS - NÃO MEXER !'!E99</f>
        <v>0</v>
      </c>
      <c r="P88" s="90">
        <f>PREENCHER!P106*'PARÃMETROS - NÃO MEXER !'!E99</f>
        <v>0</v>
      </c>
      <c r="Q88" s="90">
        <f>PREENCHER!Q106*'PARÃMETROS - NÃO MEXER !'!E99</f>
        <v>0</v>
      </c>
      <c r="R88" s="90">
        <f>PREENCHER!R106*'PARÃMETROS - NÃO MEXER !'!E99</f>
        <v>0</v>
      </c>
      <c r="S88" s="90">
        <f>PREENCHER!S106*'PARÃMETROS - NÃO MEXER !'!E99</f>
        <v>0</v>
      </c>
      <c r="T88" s="90">
        <f t="shared" si="8"/>
        <v>0</v>
      </c>
      <c r="U88" s="108"/>
    </row>
    <row r="89" spans="1:21" ht="38.25" x14ac:dyDescent="0.25">
      <c r="A89" s="110">
        <f t="shared" si="9"/>
        <v>19</v>
      </c>
      <c r="B89" s="111" t="s">
        <v>119</v>
      </c>
      <c r="C89" s="109" t="s">
        <v>20</v>
      </c>
      <c r="D89" s="90">
        <f>PREENCHER!D107*'PARÃMETROS - NÃO MEXER !'!E100</f>
        <v>0</v>
      </c>
      <c r="E89" s="90">
        <f>PREENCHER!E107*'PARÃMETROS - NÃO MEXER !'!E100</f>
        <v>0</v>
      </c>
      <c r="F89" s="90">
        <f>PREENCHER!F107*'PARÃMETROS - NÃO MEXER !'!E100</f>
        <v>0</v>
      </c>
      <c r="G89" s="90">
        <f>PREENCHER!G107*'PARÃMETROS - NÃO MEXER !'!E100</f>
        <v>0</v>
      </c>
      <c r="H89" s="90">
        <f>PREENCHER!H107*'PARÃMETROS - NÃO MEXER !'!E100</f>
        <v>0</v>
      </c>
      <c r="I89" s="90">
        <f>PREENCHER!I107*'PARÃMETROS - NÃO MEXER !'!E100</f>
        <v>0</v>
      </c>
      <c r="J89" s="90">
        <f>PREENCHER!J107*'PARÃMETROS - NÃO MEXER !'!E100</f>
        <v>0</v>
      </c>
      <c r="K89" s="90">
        <f>PREENCHER!K107*'PARÃMETROS - NÃO MEXER !'!E100</f>
        <v>0</v>
      </c>
      <c r="L89" s="90">
        <f>PREENCHER!L107*'PARÃMETROS - NÃO MEXER !'!E100</f>
        <v>0</v>
      </c>
      <c r="M89" s="90">
        <f>PREENCHER!M107*'PARÃMETROS - NÃO MEXER !'!E100</f>
        <v>0</v>
      </c>
      <c r="N89" s="90">
        <f>PREENCHER!N107*'PARÃMETROS - NÃO MEXER !'!E100</f>
        <v>0</v>
      </c>
      <c r="O89" s="90">
        <f>PREENCHER!O107*'PARÃMETROS - NÃO MEXER !'!E100</f>
        <v>0</v>
      </c>
      <c r="P89" s="90">
        <f>PREENCHER!P107*'PARÃMETROS - NÃO MEXER !'!E100</f>
        <v>0</v>
      </c>
      <c r="Q89" s="90">
        <f>PREENCHER!Q107*'PARÃMETROS - NÃO MEXER !'!E100</f>
        <v>0</v>
      </c>
      <c r="R89" s="90">
        <f>PREENCHER!R107*'PARÃMETROS - NÃO MEXER !'!E100</f>
        <v>0</v>
      </c>
      <c r="S89" s="90">
        <f>PREENCHER!S107*'PARÃMETROS - NÃO MEXER !'!E100</f>
        <v>0</v>
      </c>
      <c r="T89" s="90">
        <f t="shared" si="8"/>
        <v>0</v>
      </c>
      <c r="U89" s="108"/>
    </row>
    <row r="90" spans="1:21" x14ac:dyDescent="0.25">
      <c r="A90" s="110">
        <f t="shared" si="9"/>
        <v>20</v>
      </c>
      <c r="B90" s="111" t="s">
        <v>121</v>
      </c>
      <c r="C90" s="109" t="s">
        <v>20</v>
      </c>
      <c r="D90" s="90">
        <f>PREENCHER!D108*'PARÃMETROS - NÃO MEXER !'!E101</f>
        <v>0</v>
      </c>
      <c r="E90" s="90">
        <f>PREENCHER!E108*'PARÃMETROS - NÃO MEXER !'!E101</f>
        <v>0</v>
      </c>
      <c r="F90" s="90">
        <f>PREENCHER!F108*'PARÃMETROS - NÃO MEXER !'!E101</f>
        <v>0</v>
      </c>
      <c r="G90" s="90">
        <f>PREENCHER!G108*'PARÃMETROS - NÃO MEXER !'!E101</f>
        <v>0</v>
      </c>
      <c r="H90" s="90">
        <f>PREENCHER!H108*'PARÃMETROS - NÃO MEXER !'!E101</f>
        <v>0</v>
      </c>
      <c r="I90" s="90">
        <f>PREENCHER!I108*'PARÃMETROS - NÃO MEXER !'!E101</f>
        <v>0</v>
      </c>
      <c r="J90" s="90">
        <f>PREENCHER!J108*'PARÃMETROS - NÃO MEXER !'!E101</f>
        <v>0</v>
      </c>
      <c r="K90" s="90">
        <f>PREENCHER!K108*'PARÃMETROS - NÃO MEXER !'!E101</f>
        <v>0</v>
      </c>
      <c r="L90" s="90">
        <f>PREENCHER!L108*'PARÃMETROS - NÃO MEXER !'!E101</f>
        <v>0</v>
      </c>
      <c r="M90" s="90">
        <f>PREENCHER!M108*'PARÃMETROS - NÃO MEXER !'!E101</f>
        <v>0</v>
      </c>
      <c r="N90" s="90">
        <f>PREENCHER!N108*'PARÃMETROS - NÃO MEXER !'!E101</f>
        <v>0</v>
      </c>
      <c r="O90" s="90">
        <f>PREENCHER!O108*'PARÃMETROS - NÃO MEXER !'!E101</f>
        <v>0</v>
      </c>
      <c r="P90" s="90">
        <f>PREENCHER!P108*'PARÃMETROS - NÃO MEXER !'!E101</f>
        <v>0</v>
      </c>
      <c r="Q90" s="90">
        <f>PREENCHER!Q108*'PARÃMETROS - NÃO MEXER !'!E101</f>
        <v>0</v>
      </c>
      <c r="R90" s="90">
        <f>PREENCHER!R108*'PARÃMETROS - NÃO MEXER !'!E101</f>
        <v>0</v>
      </c>
      <c r="S90" s="90">
        <f>PREENCHER!S108*'PARÃMETROS - NÃO MEXER !'!E101</f>
        <v>0</v>
      </c>
      <c r="T90" s="90">
        <f t="shared" si="8"/>
        <v>0</v>
      </c>
      <c r="U90" s="108"/>
    </row>
    <row r="91" spans="1:21" ht="25.5" x14ac:dyDescent="0.25">
      <c r="A91" s="110">
        <f t="shared" si="9"/>
        <v>21</v>
      </c>
      <c r="B91" s="111" t="s">
        <v>123</v>
      </c>
      <c r="C91" s="109" t="s">
        <v>20</v>
      </c>
      <c r="D91" s="90">
        <f>PREENCHER!D109*'PARÃMETROS - NÃO MEXER !'!E102</f>
        <v>0</v>
      </c>
      <c r="E91" s="90">
        <f>PREENCHER!E109*'PARÃMETROS - NÃO MEXER !'!E102</f>
        <v>0</v>
      </c>
      <c r="F91" s="90">
        <f>PREENCHER!F109*'PARÃMETROS - NÃO MEXER !'!E102</f>
        <v>0</v>
      </c>
      <c r="G91" s="90">
        <f>PREENCHER!G109*'PARÃMETROS - NÃO MEXER !'!E102</f>
        <v>0</v>
      </c>
      <c r="H91" s="90">
        <f>PREENCHER!H109*'PARÃMETROS - NÃO MEXER !'!E102</f>
        <v>0</v>
      </c>
      <c r="I91" s="90">
        <f>PREENCHER!I109*'PARÃMETROS - NÃO MEXER !'!E102</f>
        <v>0</v>
      </c>
      <c r="J91" s="90">
        <f>PREENCHER!J109*'PARÃMETROS - NÃO MEXER !'!E102</f>
        <v>0</v>
      </c>
      <c r="K91" s="90">
        <f>PREENCHER!K109*'PARÃMETROS - NÃO MEXER !'!E102</f>
        <v>0</v>
      </c>
      <c r="L91" s="90">
        <f>PREENCHER!L109*'PARÃMETROS - NÃO MEXER !'!E102</f>
        <v>0</v>
      </c>
      <c r="M91" s="90">
        <f>PREENCHER!M109*'PARÃMETROS - NÃO MEXER !'!E102</f>
        <v>0</v>
      </c>
      <c r="N91" s="90">
        <f>PREENCHER!N109*'PARÃMETROS - NÃO MEXER !'!E102</f>
        <v>0</v>
      </c>
      <c r="O91" s="90">
        <f>PREENCHER!O109*'PARÃMETROS - NÃO MEXER !'!E102</f>
        <v>0</v>
      </c>
      <c r="P91" s="90">
        <f>PREENCHER!P109*'PARÃMETROS - NÃO MEXER !'!E102</f>
        <v>0</v>
      </c>
      <c r="Q91" s="90">
        <f>PREENCHER!Q109*'PARÃMETROS - NÃO MEXER !'!E102</f>
        <v>0</v>
      </c>
      <c r="R91" s="90">
        <f>PREENCHER!R109*'PARÃMETROS - NÃO MEXER !'!E102</f>
        <v>0</v>
      </c>
      <c r="S91" s="90">
        <f>PREENCHER!S109*'PARÃMETROS - NÃO MEXER !'!E102</f>
        <v>0</v>
      </c>
      <c r="T91" s="90">
        <f t="shared" si="8"/>
        <v>0</v>
      </c>
      <c r="U91" s="108"/>
    </row>
    <row r="92" spans="1:21" x14ac:dyDescent="0.25">
      <c r="A92" s="110">
        <f t="shared" si="9"/>
        <v>22</v>
      </c>
      <c r="B92" s="111" t="s">
        <v>124</v>
      </c>
      <c r="C92" s="109" t="s">
        <v>20</v>
      </c>
      <c r="D92" s="90">
        <f>PREENCHER!D110*'PARÃMETROS - NÃO MEXER !'!E103</f>
        <v>0</v>
      </c>
      <c r="E92" s="90">
        <f>PREENCHER!E110*'PARÃMETROS - NÃO MEXER !'!E103</f>
        <v>0</v>
      </c>
      <c r="F92" s="90">
        <f>PREENCHER!F110*'PARÃMETROS - NÃO MEXER !'!E103</f>
        <v>0</v>
      </c>
      <c r="G92" s="90">
        <f>PREENCHER!G110*'PARÃMETROS - NÃO MEXER !'!E103</f>
        <v>0</v>
      </c>
      <c r="H92" s="90">
        <f>PREENCHER!H110*'PARÃMETROS - NÃO MEXER !'!E103</f>
        <v>0</v>
      </c>
      <c r="I92" s="90">
        <f>PREENCHER!I110*'PARÃMETROS - NÃO MEXER !'!E103</f>
        <v>0</v>
      </c>
      <c r="J92" s="90">
        <f>PREENCHER!J110*'PARÃMETROS - NÃO MEXER !'!E103</f>
        <v>0</v>
      </c>
      <c r="K92" s="90">
        <f>PREENCHER!K110*'PARÃMETROS - NÃO MEXER !'!E103</f>
        <v>0</v>
      </c>
      <c r="L92" s="90">
        <f>PREENCHER!L110*'PARÃMETROS - NÃO MEXER !'!E103</f>
        <v>0</v>
      </c>
      <c r="M92" s="90">
        <f>PREENCHER!M110*'PARÃMETROS - NÃO MEXER !'!E103</f>
        <v>0</v>
      </c>
      <c r="N92" s="90">
        <f>PREENCHER!N110*'PARÃMETROS - NÃO MEXER !'!E103</f>
        <v>0</v>
      </c>
      <c r="O92" s="90">
        <f>PREENCHER!O110*'PARÃMETROS - NÃO MEXER !'!E103</f>
        <v>0</v>
      </c>
      <c r="P92" s="90">
        <f>PREENCHER!P110*'PARÃMETROS - NÃO MEXER !'!E103</f>
        <v>0</v>
      </c>
      <c r="Q92" s="90">
        <f>PREENCHER!Q110*'PARÃMETROS - NÃO MEXER !'!E103</f>
        <v>0</v>
      </c>
      <c r="R92" s="90">
        <f>PREENCHER!R110*'PARÃMETROS - NÃO MEXER !'!E103</f>
        <v>0</v>
      </c>
      <c r="S92" s="90">
        <f>PREENCHER!S110*'PARÃMETROS - NÃO MEXER !'!E103</f>
        <v>0</v>
      </c>
      <c r="T92" s="90">
        <f t="shared" si="8"/>
        <v>0</v>
      </c>
      <c r="U92" s="108"/>
    </row>
    <row r="93" spans="1:21" ht="25.5" x14ac:dyDescent="0.25">
      <c r="A93" s="110">
        <f t="shared" si="9"/>
        <v>23</v>
      </c>
      <c r="B93" s="111" t="s">
        <v>125</v>
      </c>
      <c r="C93" s="109" t="s">
        <v>20</v>
      </c>
      <c r="D93" s="90">
        <f>PREENCHER!D111*'PARÃMETROS - NÃO MEXER !'!E104</f>
        <v>0</v>
      </c>
      <c r="E93" s="90">
        <f>PREENCHER!E111*'PARÃMETROS - NÃO MEXER !'!E104</f>
        <v>0</v>
      </c>
      <c r="F93" s="90">
        <f>PREENCHER!F111*'PARÃMETROS - NÃO MEXER !'!E104</f>
        <v>0</v>
      </c>
      <c r="G93" s="90">
        <f>PREENCHER!G111*'PARÃMETROS - NÃO MEXER !'!E104</f>
        <v>0</v>
      </c>
      <c r="H93" s="90">
        <f>PREENCHER!H111*'PARÃMETROS - NÃO MEXER !'!E104</f>
        <v>0</v>
      </c>
      <c r="I93" s="90">
        <f>PREENCHER!I111*'PARÃMETROS - NÃO MEXER !'!E104</f>
        <v>0</v>
      </c>
      <c r="J93" s="90">
        <f>PREENCHER!J111*'PARÃMETROS - NÃO MEXER !'!E104</f>
        <v>0</v>
      </c>
      <c r="K93" s="90">
        <f>PREENCHER!K111*'PARÃMETROS - NÃO MEXER !'!E104</f>
        <v>0</v>
      </c>
      <c r="L93" s="90">
        <f>PREENCHER!L111*'PARÃMETROS - NÃO MEXER !'!E104</f>
        <v>0</v>
      </c>
      <c r="M93" s="90">
        <f>PREENCHER!M111*'PARÃMETROS - NÃO MEXER !'!E104</f>
        <v>0</v>
      </c>
      <c r="N93" s="90">
        <f>PREENCHER!N111*'PARÃMETROS - NÃO MEXER !'!E104</f>
        <v>0</v>
      </c>
      <c r="O93" s="90">
        <f>PREENCHER!O111*'PARÃMETROS - NÃO MEXER !'!E104</f>
        <v>0</v>
      </c>
      <c r="P93" s="90">
        <f>PREENCHER!P111*'PARÃMETROS - NÃO MEXER !'!E104</f>
        <v>0</v>
      </c>
      <c r="Q93" s="90">
        <f>PREENCHER!Q111*'PARÃMETROS - NÃO MEXER !'!E104</f>
        <v>0</v>
      </c>
      <c r="R93" s="90">
        <f>PREENCHER!R111*'PARÃMETROS - NÃO MEXER !'!E104</f>
        <v>0</v>
      </c>
      <c r="S93" s="90">
        <f>PREENCHER!S111*'PARÃMETROS - NÃO MEXER !'!E104</f>
        <v>0</v>
      </c>
      <c r="T93" s="90">
        <f t="shared" si="8"/>
        <v>0</v>
      </c>
      <c r="U93" s="108"/>
    </row>
    <row r="94" spans="1:21" x14ac:dyDescent="0.25"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</row>
    <row r="95" spans="1:21" x14ac:dyDescent="0.25">
      <c r="B95" s="258"/>
      <c r="C95" s="258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108"/>
    </row>
    <row r="96" spans="1:21" ht="18.75" customHeight="1" x14ac:dyDescent="0.3">
      <c r="B96" s="260" t="s">
        <v>179</v>
      </c>
      <c r="C96" s="260"/>
      <c r="D96" s="112">
        <f>SUM(D71:S93)</f>
        <v>0</v>
      </c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08"/>
    </row>
    <row r="97" spans="1:21" x14ac:dyDescent="0.25"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40"/>
    </row>
    <row r="98" spans="1:21" ht="23.25" x14ac:dyDescent="0.35">
      <c r="B98" s="229" t="str">
        <f>'PARÃMETROS - NÃO MEXER !'!B7</f>
        <v>Grupo 4 - Atividades de Gestão e Representação</v>
      </c>
      <c r="C98" s="229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63"/>
    </row>
    <row r="99" spans="1:21" ht="15" customHeight="1" x14ac:dyDescent="0.25">
      <c r="B99" s="231" t="s">
        <v>17</v>
      </c>
      <c r="C99" s="231"/>
      <c r="D99" s="64">
        <v>2014</v>
      </c>
      <c r="E99" s="64">
        <f t="shared" ref="E99:S99" si="10">D99-1</f>
        <v>2013</v>
      </c>
      <c r="F99" s="64">
        <f t="shared" si="10"/>
        <v>2012</v>
      </c>
      <c r="G99" s="64">
        <f t="shared" si="10"/>
        <v>2011</v>
      </c>
      <c r="H99" s="64">
        <f t="shared" si="10"/>
        <v>2010</v>
      </c>
      <c r="I99" s="64">
        <f t="shared" si="10"/>
        <v>2009</v>
      </c>
      <c r="J99" s="64">
        <f t="shared" si="10"/>
        <v>2008</v>
      </c>
      <c r="K99" s="64">
        <f t="shared" si="10"/>
        <v>2007</v>
      </c>
      <c r="L99" s="64">
        <f t="shared" si="10"/>
        <v>2006</v>
      </c>
      <c r="M99" s="64">
        <f t="shared" si="10"/>
        <v>2005</v>
      </c>
      <c r="N99" s="64">
        <f t="shared" si="10"/>
        <v>2004</v>
      </c>
      <c r="O99" s="64">
        <f t="shared" si="10"/>
        <v>2003</v>
      </c>
      <c r="P99" s="64">
        <f t="shared" si="10"/>
        <v>2002</v>
      </c>
      <c r="Q99" s="64">
        <f t="shared" si="10"/>
        <v>2001</v>
      </c>
      <c r="R99" s="64">
        <f t="shared" si="10"/>
        <v>2000</v>
      </c>
      <c r="S99" s="64">
        <f t="shared" si="10"/>
        <v>1999</v>
      </c>
      <c r="T99" s="64" t="s">
        <v>18</v>
      </c>
      <c r="U99" s="63"/>
    </row>
    <row r="100" spans="1:21" ht="15" customHeight="1" x14ac:dyDescent="0.25">
      <c r="B100" s="231" t="s">
        <v>173</v>
      </c>
      <c r="C100" s="231"/>
      <c r="D100" s="64" t="s">
        <v>20</v>
      </c>
      <c r="E100" s="64" t="s">
        <v>20</v>
      </c>
      <c r="F100" s="64" t="s">
        <v>20</v>
      </c>
      <c r="G100" s="64" t="s">
        <v>20</v>
      </c>
      <c r="H100" s="64" t="s">
        <v>20</v>
      </c>
      <c r="I100" s="64" t="s">
        <v>20</v>
      </c>
      <c r="J100" s="64" t="s">
        <v>20</v>
      </c>
      <c r="K100" s="64" t="s">
        <v>20</v>
      </c>
      <c r="L100" s="64" t="s">
        <v>20</v>
      </c>
      <c r="M100" s="64" t="s">
        <v>20</v>
      </c>
      <c r="N100" s="64" t="s">
        <v>20</v>
      </c>
      <c r="O100" s="64" t="s">
        <v>20</v>
      </c>
      <c r="P100" s="64" t="s">
        <v>20</v>
      </c>
      <c r="Q100" s="64" t="s">
        <v>20</v>
      </c>
      <c r="R100" s="64" t="s">
        <v>20</v>
      </c>
      <c r="S100" s="64" t="s">
        <v>20</v>
      </c>
      <c r="T100" s="64" t="s">
        <v>20</v>
      </c>
      <c r="U100" s="63"/>
    </row>
    <row r="101" spans="1:21" x14ac:dyDescent="0.25">
      <c r="A101" s="67">
        <v>1</v>
      </c>
      <c r="B101" s="68" t="s">
        <v>126</v>
      </c>
      <c r="C101" s="64" t="s">
        <v>20</v>
      </c>
      <c r="D101" s="90">
        <f>PREENCHER!D120*'PARÃMETROS - NÃO MEXER !'!E108</f>
        <v>0</v>
      </c>
      <c r="E101" s="90">
        <f>PREENCHER!E120*'PARÃMETROS - NÃO MEXER !'!E108</f>
        <v>0</v>
      </c>
      <c r="F101" s="90">
        <f>PREENCHER!F120*'PARÃMETROS - NÃO MEXER !'!E108</f>
        <v>0</v>
      </c>
      <c r="G101" s="90">
        <f>PREENCHER!G120*'PARÃMETROS - NÃO MEXER !'!E108</f>
        <v>0</v>
      </c>
      <c r="H101" s="90">
        <f>PREENCHER!H120*'PARÃMETROS - NÃO MEXER !'!E108</f>
        <v>0</v>
      </c>
      <c r="I101" s="90">
        <f>PREENCHER!I120*'PARÃMETROS - NÃO MEXER !'!E108</f>
        <v>0</v>
      </c>
      <c r="J101" s="90">
        <f>PREENCHER!J120*'PARÃMETROS - NÃO MEXER !'!E108</f>
        <v>0</v>
      </c>
      <c r="K101" s="90">
        <f>PREENCHER!K120*'PARÃMETROS - NÃO MEXER !'!E108</f>
        <v>0</v>
      </c>
      <c r="L101" s="90">
        <f>PREENCHER!L120*'PARÃMETROS - NÃO MEXER !'!E108</f>
        <v>0</v>
      </c>
      <c r="M101" s="90">
        <f>PREENCHER!M120*'PARÃMETROS - NÃO MEXER !'!E108</f>
        <v>0</v>
      </c>
      <c r="N101" s="90">
        <f>PREENCHER!N120*'PARÃMETROS - NÃO MEXER !'!E108</f>
        <v>0</v>
      </c>
      <c r="O101" s="90">
        <f>PREENCHER!O120*'PARÃMETROS - NÃO MEXER !'!E108</f>
        <v>0</v>
      </c>
      <c r="P101" s="90">
        <f>PREENCHER!P120*'PARÃMETROS - NÃO MEXER !'!E108</f>
        <v>0</v>
      </c>
      <c r="Q101" s="90">
        <f>PREENCHER!Q120*'PARÃMETROS - NÃO MEXER !'!E108</f>
        <v>0</v>
      </c>
      <c r="R101" s="90">
        <f>PREENCHER!R120*'PARÃMETROS - NÃO MEXER !'!E108</f>
        <v>0</v>
      </c>
      <c r="S101" s="90">
        <f>PREENCHER!S120*'PARÃMETROS - NÃO MEXER !'!E108</f>
        <v>0</v>
      </c>
      <c r="T101" s="90">
        <f t="shared" ref="T101:T121" si="11">SUM(D101:S101)</f>
        <v>0</v>
      </c>
      <c r="U101" s="63"/>
    </row>
    <row r="102" spans="1:21" x14ac:dyDescent="0.25">
      <c r="A102" s="67">
        <f t="shared" ref="A102:A121" si="12">A101+1</f>
        <v>2</v>
      </c>
      <c r="B102" s="114" t="s">
        <v>180</v>
      </c>
      <c r="C102" s="64" t="s">
        <v>20</v>
      </c>
      <c r="D102" s="90">
        <f>PREENCHER!D121*'PARÃMETROS - NÃO MEXER !'!E109</f>
        <v>0</v>
      </c>
      <c r="E102" s="90">
        <f>PREENCHER!E121*'PARÃMETROS - NÃO MEXER !'!E109</f>
        <v>0</v>
      </c>
      <c r="F102" s="90">
        <f>PREENCHER!F121*'PARÃMETROS - NÃO MEXER !'!E109</f>
        <v>0</v>
      </c>
      <c r="G102" s="90">
        <f>PREENCHER!G121*'PARÃMETROS - NÃO MEXER !'!E109</f>
        <v>0</v>
      </c>
      <c r="H102" s="90">
        <f>PREENCHER!H121*'PARÃMETROS - NÃO MEXER !'!E109</f>
        <v>0</v>
      </c>
      <c r="I102" s="90">
        <f>PREENCHER!I121*'PARÃMETROS - NÃO MEXER !'!E109</f>
        <v>0</v>
      </c>
      <c r="J102" s="90">
        <f>PREENCHER!J121*'PARÃMETROS - NÃO MEXER !'!E109</f>
        <v>0</v>
      </c>
      <c r="K102" s="90">
        <f>PREENCHER!K121*'PARÃMETROS - NÃO MEXER !'!E109</f>
        <v>0</v>
      </c>
      <c r="L102" s="90">
        <f>PREENCHER!L121*'PARÃMETROS - NÃO MEXER !'!E109</f>
        <v>0</v>
      </c>
      <c r="M102" s="90">
        <f>PREENCHER!M121*'PARÃMETROS - NÃO MEXER !'!E109</f>
        <v>0</v>
      </c>
      <c r="N102" s="90">
        <f>PREENCHER!N121*'PARÃMETROS - NÃO MEXER !'!E109</f>
        <v>0</v>
      </c>
      <c r="O102" s="90">
        <f>PREENCHER!O121*'PARÃMETROS - NÃO MEXER !'!E109</f>
        <v>0</v>
      </c>
      <c r="P102" s="90">
        <f>PREENCHER!P121*'PARÃMETROS - NÃO MEXER !'!E109</f>
        <v>0</v>
      </c>
      <c r="Q102" s="90">
        <f>PREENCHER!Q121*'PARÃMETROS - NÃO MEXER !'!E109</f>
        <v>0</v>
      </c>
      <c r="R102" s="90">
        <f>PREENCHER!R121*'PARÃMETROS - NÃO MEXER !'!E109</f>
        <v>0</v>
      </c>
      <c r="S102" s="90">
        <f>PREENCHER!S121*'PARÃMETROS - NÃO MEXER !'!E109</f>
        <v>0</v>
      </c>
      <c r="T102" s="90">
        <f t="shared" si="11"/>
        <v>0</v>
      </c>
      <c r="U102" s="63"/>
    </row>
    <row r="103" spans="1:21" x14ac:dyDescent="0.25">
      <c r="A103" s="67">
        <f t="shared" si="12"/>
        <v>3</v>
      </c>
      <c r="B103" s="114" t="s">
        <v>181</v>
      </c>
      <c r="C103" s="64" t="s">
        <v>20</v>
      </c>
      <c r="D103" s="90">
        <f>PREENCHER!D122*'PARÃMETROS - NÃO MEXER !'!E110</f>
        <v>0</v>
      </c>
      <c r="E103" s="90">
        <f>PREENCHER!E122*'PARÃMETROS - NÃO MEXER !'!E110</f>
        <v>0</v>
      </c>
      <c r="F103" s="90">
        <f>PREENCHER!F122*'PARÃMETROS - NÃO MEXER !'!E110</f>
        <v>0</v>
      </c>
      <c r="G103" s="90">
        <f>PREENCHER!G122*'PARÃMETROS - NÃO MEXER !'!E110</f>
        <v>0</v>
      </c>
      <c r="H103" s="90">
        <f>PREENCHER!H122*'PARÃMETROS - NÃO MEXER !'!E110</f>
        <v>0</v>
      </c>
      <c r="I103" s="90">
        <f>PREENCHER!I122*'PARÃMETROS - NÃO MEXER !'!E110</f>
        <v>0</v>
      </c>
      <c r="J103" s="90">
        <f>PREENCHER!J122*'PARÃMETROS - NÃO MEXER !'!E110</f>
        <v>0</v>
      </c>
      <c r="K103" s="90">
        <f>PREENCHER!K122*'PARÃMETROS - NÃO MEXER !'!E110</f>
        <v>0</v>
      </c>
      <c r="L103" s="90">
        <f>PREENCHER!L122*'PARÃMETROS - NÃO MEXER !'!E110</f>
        <v>0</v>
      </c>
      <c r="M103" s="90">
        <f>PREENCHER!M122*'PARÃMETROS - NÃO MEXER !'!E110</f>
        <v>0</v>
      </c>
      <c r="N103" s="90">
        <f>PREENCHER!N122*'PARÃMETROS - NÃO MEXER !'!E110</f>
        <v>0</v>
      </c>
      <c r="O103" s="90">
        <f>PREENCHER!O122*'PARÃMETROS - NÃO MEXER !'!E110</f>
        <v>0</v>
      </c>
      <c r="P103" s="90">
        <f>PREENCHER!P122*'PARÃMETROS - NÃO MEXER !'!E110</f>
        <v>0</v>
      </c>
      <c r="Q103" s="90">
        <f>PREENCHER!Q122*'PARÃMETROS - NÃO MEXER !'!E110</f>
        <v>0</v>
      </c>
      <c r="R103" s="90">
        <f>PREENCHER!R122*'PARÃMETROS - NÃO MEXER !'!E110</f>
        <v>0</v>
      </c>
      <c r="S103" s="90">
        <f>PREENCHER!S122*'PARÃMETROS - NÃO MEXER !'!E110</f>
        <v>0</v>
      </c>
      <c r="T103" s="90">
        <f t="shared" si="11"/>
        <v>0</v>
      </c>
      <c r="U103" s="63"/>
    </row>
    <row r="104" spans="1:21" x14ac:dyDescent="0.25">
      <c r="A104" s="67">
        <f t="shared" si="12"/>
        <v>4</v>
      </c>
      <c r="B104" s="114" t="s">
        <v>182</v>
      </c>
      <c r="C104" s="64" t="s">
        <v>20</v>
      </c>
      <c r="D104" s="90">
        <f>PREENCHER!D123*'PARÃMETROS - NÃO MEXER !'!E111</f>
        <v>0</v>
      </c>
      <c r="E104" s="90">
        <f>PREENCHER!E123*'PARÃMETROS - NÃO MEXER !'!E111</f>
        <v>0</v>
      </c>
      <c r="F104" s="90">
        <f>PREENCHER!F123*'PARÃMETROS - NÃO MEXER !'!E111</f>
        <v>0</v>
      </c>
      <c r="G104" s="90">
        <f>PREENCHER!G123*'PARÃMETROS - NÃO MEXER !'!E111</f>
        <v>0</v>
      </c>
      <c r="H104" s="90">
        <f>PREENCHER!H123*'PARÃMETROS - NÃO MEXER !'!E111</f>
        <v>0</v>
      </c>
      <c r="I104" s="90">
        <f>PREENCHER!I123*'PARÃMETROS - NÃO MEXER !'!E111</f>
        <v>0</v>
      </c>
      <c r="J104" s="90">
        <f>PREENCHER!J123*'PARÃMETROS - NÃO MEXER !'!E111</f>
        <v>0</v>
      </c>
      <c r="K104" s="90">
        <f>PREENCHER!K123*'PARÃMETROS - NÃO MEXER !'!E111</f>
        <v>0</v>
      </c>
      <c r="L104" s="90">
        <f>PREENCHER!L123*'PARÃMETROS - NÃO MEXER !'!E111</f>
        <v>0</v>
      </c>
      <c r="M104" s="90">
        <f>PREENCHER!M123*'PARÃMETROS - NÃO MEXER !'!E111</f>
        <v>0</v>
      </c>
      <c r="N104" s="90">
        <f>PREENCHER!N123*'PARÃMETROS - NÃO MEXER !'!E111</f>
        <v>0</v>
      </c>
      <c r="O104" s="90">
        <f>PREENCHER!O123*'PARÃMETROS - NÃO MEXER !'!E111</f>
        <v>0</v>
      </c>
      <c r="P104" s="90">
        <f>PREENCHER!P123*'PARÃMETROS - NÃO MEXER !'!E111</f>
        <v>0</v>
      </c>
      <c r="Q104" s="90">
        <f>PREENCHER!Q123*'PARÃMETROS - NÃO MEXER !'!E111</f>
        <v>0</v>
      </c>
      <c r="R104" s="90">
        <f>PREENCHER!R123*'PARÃMETROS - NÃO MEXER !'!E111</f>
        <v>0</v>
      </c>
      <c r="S104" s="90">
        <f>PREENCHER!S123*'PARÃMETROS - NÃO MEXER !'!E111</f>
        <v>0</v>
      </c>
      <c r="T104" s="90">
        <f t="shared" si="11"/>
        <v>0</v>
      </c>
      <c r="U104" s="63"/>
    </row>
    <row r="105" spans="1:21" x14ac:dyDescent="0.25">
      <c r="A105" s="67">
        <f t="shared" si="12"/>
        <v>5</v>
      </c>
      <c r="B105" s="114" t="s">
        <v>183</v>
      </c>
      <c r="C105" s="64" t="s">
        <v>20</v>
      </c>
      <c r="D105" s="90">
        <f>PREENCHER!D124*'PARÃMETROS - NÃO MEXER !'!E112</f>
        <v>0</v>
      </c>
      <c r="E105" s="90">
        <f>PREENCHER!E124*'PARÃMETROS - NÃO MEXER !'!E112</f>
        <v>0</v>
      </c>
      <c r="F105" s="90">
        <f>PREENCHER!F124*'PARÃMETROS - NÃO MEXER !'!E112</f>
        <v>0</v>
      </c>
      <c r="G105" s="90">
        <f>PREENCHER!G124*'PARÃMETROS - NÃO MEXER !'!E112</f>
        <v>0</v>
      </c>
      <c r="H105" s="90">
        <f>PREENCHER!H124*'PARÃMETROS - NÃO MEXER !'!E112</f>
        <v>0</v>
      </c>
      <c r="I105" s="90">
        <f>PREENCHER!I124*'PARÃMETROS - NÃO MEXER !'!E112</f>
        <v>0</v>
      </c>
      <c r="J105" s="90">
        <f>PREENCHER!J124*'PARÃMETROS - NÃO MEXER !'!E112</f>
        <v>0</v>
      </c>
      <c r="K105" s="90">
        <f>PREENCHER!K124*'PARÃMETROS - NÃO MEXER !'!E112</f>
        <v>0</v>
      </c>
      <c r="L105" s="90">
        <f>PREENCHER!L124*'PARÃMETROS - NÃO MEXER !'!E112</f>
        <v>0</v>
      </c>
      <c r="M105" s="90">
        <f>PREENCHER!M124*'PARÃMETROS - NÃO MEXER !'!E112</f>
        <v>0</v>
      </c>
      <c r="N105" s="90">
        <f>PREENCHER!N124*'PARÃMETROS - NÃO MEXER !'!E112</f>
        <v>0</v>
      </c>
      <c r="O105" s="90">
        <f>PREENCHER!O124*'PARÃMETROS - NÃO MEXER !'!E112</f>
        <v>0</v>
      </c>
      <c r="P105" s="90">
        <f>PREENCHER!P124*'PARÃMETROS - NÃO MEXER !'!E112</f>
        <v>0</v>
      </c>
      <c r="Q105" s="90">
        <f>PREENCHER!Q124*'PARÃMETROS - NÃO MEXER !'!E112</f>
        <v>0</v>
      </c>
      <c r="R105" s="90">
        <f>PREENCHER!R124*'PARÃMETROS - NÃO MEXER !'!E112</f>
        <v>0</v>
      </c>
      <c r="S105" s="90">
        <f>PREENCHER!S124*'PARÃMETROS - NÃO MEXER !'!E112</f>
        <v>0</v>
      </c>
      <c r="T105" s="90">
        <f t="shared" si="11"/>
        <v>0</v>
      </c>
      <c r="U105" s="63"/>
    </row>
    <row r="106" spans="1:21" x14ac:dyDescent="0.25">
      <c r="A106" s="67">
        <f t="shared" si="12"/>
        <v>6</v>
      </c>
      <c r="B106" s="114" t="s">
        <v>184</v>
      </c>
      <c r="C106" s="64" t="s">
        <v>20</v>
      </c>
      <c r="D106" s="90">
        <f>PREENCHER!D125*'PARÃMETROS - NÃO MEXER !'!E113</f>
        <v>0</v>
      </c>
      <c r="E106" s="90">
        <f>PREENCHER!E125*'PARÃMETROS - NÃO MEXER !'!E113</f>
        <v>0</v>
      </c>
      <c r="F106" s="90">
        <f>PREENCHER!F125*'PARÃMETROS - NÃO MEXER !'!E113</f>
        <v>0</v>
      </c>
      <c r="G106" s="90">
        <f>PREENCHER!G125*'PARÃMETROS - NÃO MEXER !'!E113</f>
        <v>0</v>
      </c>
      <c r="H106" s="90">
        <f>PREENCHER!H125*'PARÃMETROS - NÃO MEXER !'!E113</f>
        <v>0</v>
      </c>
      <c r="I106" s="90">
        <f>PREENCHER!I125*'PARÃMETROS - NÃO MEXER !'!E113</f>
        <v>0</v>
      </c>
      <c r="J106" s="90">
        <f>PREENCHER!J125*'PARÃMETROS - NÃO MEXER !'!E113</f>
        <v>0</v>
      </c>
      <c r="K106" s="90">
        <f>PREENCHER!K125*'PARÃMETROS - NÃO MEXER !'!E113</f>
        <v>0</v>
      </c>
      <c r="L106" s="90">
        <f>PREENCHER!L125*'PARÃMETROS - NÃO MEXER !'!E113</f>
        <v>0</v>
      </c>
      <c r="M106" s="90">
        <f>PREENCHER!M125*'PARÃMETROS - NÃO MEXER !'!E113</f>
        <v>0</v>
      </c>
      <c r="N106" s="90">
        <f>PREENCHER!N125*'PARÃMETROS - NÃO MEXER !'!E113</f>
        <v>0</v>
      </c>
      <c r="O106" s="90">
        <f>PREENCHER!O125*'PARÃMETROS - NÃO MEXER !'!E113</f>
        <v>0</v>
      </c>
      <c r="P106" s="90">
        <f>PREENCHER!P125*'PARÃMETROS - NÃO MEXER !'!E113</f>
        <v>0</v>
      </c>
      <c r="Q106" s="90">
        <f>PREENCHER!Q125*'PARÃMETROS - NÃO MEXER !'!E113</f>
        <v>0</v>
      </c>
      <c r="R106" s="90">
        <f>PREENCHER!R125*'PARÃMETROS - NÃO MEXER !'!E113</f>
        <v>0</v>
      </c>
      <c r="S106" s="90">
        <f>PREENCHER!S125*'PARÃMETROS - NÃO MEXER !'!E113</f>
        <v>0</v>
      </c>
      <c r="T106" s="90">
        <f t="shared" si="11"/>
        <v>0</v>
      </c>
      <c r="U106" s="63"/>
    </row>
    <row r="107" spans="1:21" x14ac:dyDescent="0.25">
      <c r="A107" s="67">
        <f t="shared" si="12"/>
        <v>7</v>
      </c>
      <c r="B107" s="114" t="s">
        <v>185</v>
      </c>
      <c r="C107" s="64" t="s">
        <v>20</v>
      </c>
      <c r="D107" s="90">
        <f>PREENCHER!D126*'PARÃMETROS - NÃO MEXER !'!E114</f>
        <v>0</v>
      </c>
      <c r="E107" s="90">
        <f>PREENCHER!E126*'PARÃMETROS - NÃO MEXER !'!E114</f>
        <v>0</v>
      </c>
      <c r="F107" s="90">
        <f>PREENCHER!F126*'PARÃMETROS - NÃO MEXER !'!E114</f>
        <v>0</v>
      </c>
      <c r="G107" s="90">
        <f>PREENCHER!G126*'PARÃMETROS - NÃO MEXER !'!E114</f>
        <v>0</v>
      </c>
      <c r="H107" s="90">
        <f>PREENCHER!H126*'PARÃMETROS - NÃO MEXER !'!E114</f>
        <v>0</v>
      </c>
      <c r="I107" s="90">
        <f>PREENCHER!I126*'PARÃMETROS - NÃO MEXER !'!E114</f>
        <v>0</v>
      </c>
      <c r="J107" s="90">
        <f>PREENCHER!J126*'PARÃMETROS - NÃO MEXER !'!E114</f>
        <v>0</v>
      </c>
      <c r="K107" s="90">
        <f>PREENCHER!K126*'PARÃMETROS - NÃO MEXER !'!E114</f>
        <v>0</v>
      </c>
      <c r="L107" s="90">
        <f>PREENCHER!L126*'PARÃMETROS - NÃO MEXER !'!E114</f>
        <v>0</v>
      </c>
      <c r="M107" s="90">
        <f>PREENCHER!M126*'PARÃMETROS - NÃO MEXER !'!E114</f>
        <v>0</v>
      </c>
      <c r="N107" s="90">
        <f>PREENCHER!N126*'PARÃMETROS - NÃO MEXER !'!E114</f>
        <v>0</v>
      </c>
      <c r="O107" s="90">
        <f>PREENCHER!O126*'PARÃMETROS - NÃO MEXER !'!E114</f>
        <v>0</v>
      </c>
      <c r="P107" s="90">
        <f>PREENCHER!P126*'PARÃMETROS - NÃO MEXER !'!E114</f>
        <v>0</v>
      </c>
      <c r="Q107" s="90">
        <f>PREENCHER!Q126*'PARÃMETROS - NÃO MEXER !'!E114</f>
        <v>0</v>
      </c>
      <c r="R107" s="90">
        <f>PREENCHER!R126*'PARÃMETROS - NÃO MEXER !'!E114</f>
        <v>0</v>
      </c>
      <c r="S107" s="90">
        <f>PREENCHER!S126*'PARÃMETROS - NÃO MEXER !'!E114</f>
        <v>0</v>
      </c>
      <c r="T107" s="90">
        <f t="shared" si="11"/>
        <v>0</v>
      </c>
      <c r="U107" s="63"/>
    </row>
    <row r="108" spans="1:21" ht="25.5" x14ac:dyDescent="0.25">
      <c r="A108" s="67">
        <f t="shared" si="12"/>
        <v>8</v>
      </c>
      <c r="B108" s="114" t="s">
        <v>186</v>
      </c>
      <c r="C108" s="64" t="s">
        <v>20</v>
      </c>
      <c r="D108" s="90">
        <f>PREENCHER!D127*'PARÃMETROS - NÃO MEXER !'!E115</f>
        <v>0</v>
      </c>
      <c r="E108" s="90">
        <f>PREENCHER!E127*'PARÃMETROS - NÃO MEXER !'!E115</f>
        <v>0</v>
      </c>
      <c r="F108" s="90">
        <f>PREENCHER!F127*'PARÃMETROS - NÃO MEXER !'!E115</f>
        <v>0</v>
      </c>
      <c r="G108" s="90">
        <f>PREENCHER!G127*'PARÃMETROS - NÃO MEXER !'!E115</f>
        <v>0</v>
      </c>
      <c r="H108" s="90">
        <f>PREENCHER!H127*'PARÃMETROS - NÃO MEXER !'!E115</f>
        <v>0</v>
      </c>
      <c r="I108" s="90">
        <f>PREENCHER!I127*'PARÃMETROS - NÃO MEXER !'!E115</f>
        <v>0</v>
      </c>
      <c r="J108" s="90">
        <f>PREENCHER!J127*'PARÃMETROS - NÃO MEXER !'!E115</f>
        <v>0</v>
      </c>
      <c r="K108" s="90">
        <f>PREENCHER!K127*'PARÃMETROS - NÃO MEXER !'!E115</f>
        <v>0</v>
      </c>
      <c r="L108" s="90">
        <f>PREENCHER!L127*'PARÃMETROS - NÃO MEXER !'!E115</f>
        <v>0</v>
      </c>
      <c r="M108" s="90">
        <f>PREENCHER!M127*'PARÃMETROS - NÃO MEXER !'!E115</f>
        <v>0</v>
      </c>
      <c r="N108" s="90">
        <f>PREENCHER!N127*'PARÃMETROS - NÃO MEXER !'!E115</f>
        <v>0</v>
      </c>
      <c r="O108" s="90">
        <f>PREENCHER!O127*'PARÃMETROS - NÃO MEXER !'!E115</f>
        <v>0</v>
      </c>
      <c r="P108" s="90">
        <f>PREENCHER!P127*'PARÃMETROS - NÃO MEXER !'!E115</f>
        <v>0</v>
      </c>
      <c r="Q108" s="90">
        <f>PREENCHER!Q127*'PARÃMETROS - NÃO MEXER !'!E115</f>
        <v>0</v>
      </c>
      <c r="R108" s="90">
        <f>PREENCHER!R127*'PARÃMETROS - NÃO MEXER !'!E115</f>
        <v>0</v>
      </c>
      <c r="S108" s="90">
        <f>PREENCHER!S127*'PARÃMETROS - NÃO MEXER !'!E115</f>
        <v>0</v>
      </c>
      <c r="T108" s="90">
        <f t="shared" si="11"/>
        <v>0</v>
      </c>
      <c r="U108" s="63"/>
    </row>
    <row r="109" spans="1:21" x14ac:dyDescent="0.25">
      <c r="A109" s="67">
        <f t="shared" si="12"/>
        <v>9</v>
      </c>
      <c r="B109" s="114" t="s">
        <v>187</v>
      </c>
      <c r="C109" s="64" t="s">
        <v>20</v>
      </c>
      <c r="D109" s="90">
        <f>PREENCHER!D128*'PARÃMETROS - NÃO MEXER !'!E116</f>
        <v>0</v>
      </c>
      <c r="E109" s="90">
        <f>PREENCHER!E128*'PARÃMETROS - NÃO MEXER !'!E116</f>
        <v>0</v>
      </c>
      <c r="F109" s="90">
        <f>PREENCHER!F128*'PARÃMETROS - NÃO MEXER !'!E116</f>
        <v>0</v>
      </c>
      <c r="G109" s="90">
        <f>PREENCHER!G128*'PARÃMETROS - NÃO MEXER !'!E116</f>
        <v>0</v>
      </c>
      <c r="H109" s="90">
        <f>PREENCHER!H128*'PARÃMETROS - NÃO MEXER !'!E116</f>
        <v>0</v>
      </c>
      <c r="I109" s="90">
        <f>PREENCHER!I128*'PARÃMETROS - NÃO MEXER !'!E116</f>
        <v>0</v>
      </c>
      <c r="J109" s="90">
        <f>PREENCHER!J128*'PARÃMETROS - NÃO MEXER !'!E116</f>
        <v>0</v>
      </c>
      <c r="K109" s="90">
        <f>PREENCHER!K128*'PARÃMETROS - NÃO MEXER !'!E116</f>
        <v>0</v>
      </c>
      <c r="L109" s="90">
        <f>PREENCHER!L128*'PARÃMETROS - NÃO MEXER !'!E116</f>
        <v>0</v>
      </c>
      <c r="M109" s="90">
        <f>PREENCHER!M128*'PARÃMETROS - NÃO MEXER !'!E116</f>
        <v>0</v>
      </c>
      <c r="N109" s="90">
        <f>PREENCHER!N128*'PARÃMETROS - NÃO MEXER !'!E116</f>
        <v>0</v>
      </c>
      <c r="O109" s="90">
        <f>PREENCHER!O128*'PARÃMETROS - NÃO MEXER !'!E116</f>
        <v>0</v>
      </c>
      <c r="P109" s="90">
        <f>PREENCHER!P128*'PARÃMETROS - NÃO MEXER !'!E116</f>
        <v>0</v>
      </c>
      <c r="Q109" s="90">
        <f>PREENCHER!Q128*'PARÃMETROS - NÃO MEXER !'!E116</f>
        <v>0</v>
      </c>
      <c r="R109" s="90">
        <f>PREENCHER!R128*'PARÃMETROS - NÃO MEXER !'!E116</f>
        <v>0</v>
      </c>
      <c r="S109" s="90">
        <f>PREENCHER!S128*'PARÃMETROS - NÃO MEXER !'!E116</f>
        <v>0</v>
      </c>
      <c r="T109" s="90">
        <f t="shared" si="11"/>
        <v>0</v>
      </c>
      <c r="U109" s="63"/>
    </row>
    <row r="110" spans="1:21" x14ac:dyDescent="0.25">
      <c r="A110" s="67">
        <f t="shared" si="12"/>
        <v>10</v>
      </c>
      <c r="B110" s="114" t="s">
        <v>188</v>
      </c>
      <c r="C110" s="64" t="s">
        <v>20</v>
      </c>
      <c r="D110" s="90">
        <f>PREENCHER!D129*'PARÃMETROS - NÃO MEXER !'!E117</f>
        <v>0</v>
      </c>
      <c r="E110" s="90">
        <f>PREENCHER!E129*'PARÃMETROS - NÃO MEXER !'!E117</f>
        <v>0</v>
      </c>
      <c r="F110" s="90">
        <f>PREENCHER!F129*'PARÃMETROS - NÃO MEXER !'!E117</f>
        <v>0</v>
      </c>
      <c r="G110" s="90">
        <f>PREENCHER!G129*'PARÃMETROS - NÃO MEXER !'!E117</f>
        <v>0</v>
      </c>
      <c r="H110" s="90">
        <f>PREENCHER!H129*'PARÃMETROS - NÃO MEXER !'!E117</f>
        <v>0</v>
      </c>
      <c r="I110" s="90">
        <f>PREENCHER!I129*'PARÃMETROS - NÃO MEXER !'!E117</f>
        <v>0</v>
      </c>
      <c r="J110" s="90">
        <f>PREENCHER!J129*'PARÃMETROS - NÃO MEXER !'!E117</f>
        <v>0</v>
      </c>
      <c r="K110" s="90">
        <f>PREENCHER!K129*'PARÃMETROS - NÃO MEXER !'!E117</f>
        <v>0</v>
      </c>
      <c r="L110" s="90">
        <f>PREENCHER!L129*'PARÃMETROS - NÃO MEXER !'!E117</f>
        <v>0</v>
      </c>
      <c r="M110" s="90">
        <f>PREENCHER!M129*'PARÃMETROS - NÃO MEXER !'!E117</f>
        <v>0</v>
      </c>
      <c r="N110" s="90">
        <f>PREENCHER!N129*'PARÃMETROS - NÃO MEXER !'!E117</f>
        <v>0</v>
      </c>
      <c r="O110" s="90">
        <f>PREENCHER!O129*'PARÃMETROS - NÃO MEXER !'!E117</f>
        <v>0</v>
      </c>
      <c r="P110" s="90">
        <f>PREENCHER!P129*'PARÃMETROS - NÃO MEXER !'!E117</f>
        <v>0</v>
      </c>
      <c r="Q110" s="90">
        <f>PREENCHER!Q129*'PARÃMETROS - NÃO MEXER !'!E117</f>
        <v>0</v>
      </c>
      <c r="R110" s="90">
        <f>PREENCHER!R129*'PARÃMETROS - NÃO MEXER !'!E117</f>
        <v>0</v>
      </c>
      <c r="S110" s="90">
        <f>PREENCHER!S129*'PARÃMETROS - NÃO MEXER !'!E117</f>
        <v>0</v>
      </c>
      <c r="T110" s="90">
        <f t="shared" si="11"/>
        <v>0</v>
      </c>
      <c r="U110" s="63"/>
    </row>
    <row r="111" spans="1:21" x14ac:dyDescent="0.25">
      <c r="A111" s="67">
        <f t="shared" si="12"/>
        <v>11</v>
      </c>
      <c r="B111" s="114" t="s">
        <v>189</v>
      </c>
      <c r="C111" s="64" t="s">
        <v>20</v>
      </c>
      <c r="D111" s="90">
        <f>PREENCHER!D130*'PARÃMETROS - NÃO MEXER !'!E118</f>
        <v>0</v>
      </c>
      <c r="E111" s="90">
        <f>PREENCHER!E130*'PARÃMETROS - NÃO MEXER !'!E118</f>
        <v>0</v>
      </c>
      <c r="F111" s="90">
        <f>PREENCHER!F130*'PARÃMETROS - NÃO MEXER !'!E118</f>
        <v>0</v>
      </c>
      <c r="G111" s="90">
        <f>PREENCHER!G130*'PARÃMETROS - NÃO MEXER !'!E118</f>
        <v>0</v>
      </c>
      <c r="H111" s="90">
        <f>PREENCHER!H130*'PARÃMETROS - NÃO MEXER !'!E118</f>
        <v>0</v>
      </c>
      <c r="I111" s="90">
        <f>PREENCHER!I130*'PARÃMETROS - NÃO MEXER !'!E118</f>
        <v>0</v>
      </c>
      <c r="J111" s="90">
        <f>PREENCHER!J130*'PARÃMETROS - NÃO MEXER !'!E118</f>
        <v>0</v>
      </c>
      <c r="K111" s="90">
        <f>PREENCHER!K130*'PARÃMETROS - NÃO MEXER !'!E118</f>
        <v>0</v>
      </c>
      <c r="L111" s="90">
        <f>PREENCHER!L130*'PARÃMETROS - NÃO MEXER !'!E118</f>
        <v>0</v>
      </c>
      <c r="M111" s="90">
        <f>PREENCHER!M130*'PARÃMETROS - NÃO MEXER !'!E118</f>
        <v>0</v>
      </c>
      <c r="N111" s="90">
        <f>PREENCHER!N130*'PARÃMETROS - NÃO MEXER !'!E118</f>
        <v>0</v>
      </c>
      <c r="O111" s="90">
        <f>PREENCHER!O130*'PARÃMETROS - NÃO MEXER !'!E118</f>
        <v>0</v>
      </c>
      <c r="P111" s="90">
        <f>PREENCHER!P130*'PARÃMETROS - NÃO MEXER !'!E118</f>
        <v>0</v>
      </c>
      <c r="Q111" s="90">
        <f>PREENCHER!Q130*'PARÃMETROS - NÃO MEXER !'!E118</f>
        <v>0</v>
      </c>
      <c r="R111" s="90">
        <f>PREENCHER!R130*'PARÃMETROS - NÃO MEXER !'!E118</f>
        <v>0</v>
      </c>
      <c r="S111" s="90">
        <f>PREENCHER!S130*'PARÃMETROS - NÃO MEXER !'!E118</f>
        <v>0</v>
      </c>
      <c r="T111" s="90">
        <f t="shared" si="11"/>
        <v>0</v>
      </c>
      <c r="U111" s="63"/>
    </row>
    <row r="112" spans="1:21" ht="38.25" x14ac:dyDescent="0.25">
      <c r="A112" s="67">
        <f t="shared" si="12"/>
        <v>12</v>
      </c>
      <c r="B112" s="114" t="s">
        <v>190</v>
      </c>
      <c r="C112" s="64" t="s">
        <v>20</v>
      </c>
      <c r="D112" s="90">
        <f>PREENCHER!D131*'PARÃMETROS - NÃO MEXER !'!E119</f>
        <v>0</v>
      </c>
      <c r="E112" s="90">
        <f>PREENCHER!E131*'PARÃMETROS - NÃO MEXER !'!E119</f>
        <v>0</v>
      </c>
      <c r="F112" s="90">
        <f>PREENCHER!F131*'PARÃMETROS - NÃO MEXER !'!E119</f>
        <v>0</v>
      </c>
      <c r="G112" s="90">
        <f>PREENCHER!G131*'PARÃMETROS - NÃO MEXER !'!E119</f>
        <v>0</v>
      </c>
      <c r="H112" s="90">
        <f>PREENCHER!H131*'PARÃMETROS - NÃO MEXER !'!E119</f>
        <v>0</v>
      </c>
      <c r="I112" s="90">
        <f>PREENCHER!I131*'PARÃMETROS - NÃO MEXER !'!E119</f>
        <v>0</v>
      </c>
      <c r="J112" s="90">
        <f>PREENCHER!J131*'PARÃMETROS - NÃO MEXER !'!E119</f>
        <v>0</v>
      </c>
      <c r="K112" s="90">
        <f>PREENCHER!K131*'PARÃMETROS - NÃO MEXER !'!E119</f>
        <v>0</v>
      </c>
      <c r="L112" s="90">
        <f>PREENCHER!L131*'PARÃMETROS - NÃO MEXER !'!E119</f>
        <v>0</v>
      </c>
      <c r="M112" s="90">
        <f>PREENCHER!M131*'PARÃMETROS - NÃO MEXER !'!E119</f>
        <v>0</v>
      </c>
      <c r="N112" s="90">
        <f>PREENCHER!N131*'PARÃMETROS - NÃO MEXER !'!E119</f>
        <v>0</v>
      </c>
      <c r="O112" s="90">
        <f>PREENCHER!O131*'PARÃMETROS - NÃO MEXER !'!E119</f>
        <v>0</v>
      </c>
      <c r="P112" s="90">
        <f>PREENCHER!P131*'PARÃMETROS - NÃO MEXER !'!E119</f>
        <v>0</v>
      </c>
      <c r="Q112" s="90">
        <f>PREENCHER!Q131*'PARÃMETROS - NÃO MEXER !'!E119</f>
        <v>0</v>
      </c>
      <c r="R112" s="90">
        <f>PREENCHER!R131*'PARÃMETROS - NÃO MEXER !'!E119</f>
        <v>0</v>
      </c>
      <c r="S112" s="90">
        <f>PREENCHER!S131*'PARÃMETROS - NÃO MEXER !'!E119</f>
        <v>0</v>
      </c>
      <c r="T112" s="90">
        <f t="shared" si="11"/>
        <v>0</v>
      </c>
      <c r="U112" s="63"/>
    </row>
    <row r="113" spans="1:21" ht="25.5" x14ac:dyDescent="0.25">
      <c r="A113" s="67">
        <f t="shared" si="12"/>
        <v>13</v>
      </c>
      <c r="B113" s="114" t="s">
        <v>191</v>
      </c>
      <c r="C113" s="64" t="s">
        <v>20</v>
      </c>
      <c r="D113" s="90">
        <f>PREENCHER!D132*'PARÃMETROS - NÃO MEXER !'!E120</f>
        <v>0</v>
      </c>
      <c r="E113" s="90">
        <f>PREENCHER!E132*'PARÃMETROS - NÃO MEXER !'!E120</f>
        <v>0</v>
      </c>
      <c r="F113" s="90">
        <f>PREENCHER!F132*'PARÃMETROS - NÃO MEXER !'!E120</f>
        <v>0</v>
      </c>
      <c r="G113" s="90">
        <f>PREENCHER!G132*'PARÃMETROS - NÃO MEXER !'!E120</f>
        <v>0</v>
      </c>
      <c r="H113" s="90">
        <f>PREENCHER!H132*'PARÃMETROS - NÃO MEXER !'!E120</f>
        <v>0</v>
      </c>
      <c r="I113" s="90">
        <f>PREENCHER!I132*'PARÃMETROS - NÃO MEXER !'!E120</f>
        <v>0</v>
      </c>
      <c r="J113" s="90">
        <f>PREENCHER!J132*'PARÃMETROS - NÃO MEXER !'!E120</f>
        <v>0</v>
      </c>
      <c r="K113" s="90">
        <f>PREENCHER!K132*'PARÃMETROS - NÃO MEXER !'!E120</f>
        <v>0</v>
      </c>
      <c r="L113" s="90">
        <f>PREENCHER!L132*'PARÃMETROS - NÃO MEXER !'!E120</f>
        <v>0</v>
      </c>
      <c r="M113" s="90">
        <f>PREENCHER!M132*'PARÃMETROS - NÃO MEXER !'!E120</f>
        <v>0</v>
      </c>
      <c r="N113" s="90">
        <f>PREENCHER!N132*'PARÃMETROS - NÃO MEXER !'!E120</f>
        <v>0</v>
      </c>
      <c r="O113" s="90">
        <f>PREENCHER!O132*'PARÃMETROS - NÃO MEXER !'!E120</f>
        <v>0</v>
      </c>
      <c r="P113" s="90">
        <f>PREENCHER!P132*'PARÃMETROS - NÃO MEXER !'!E120</f>
        <v>0</v>
      </c>
      <c r="Q113" s="90">
        <f>PREENCHER!Q132*'PARÃMETROS - NÃO MEXER !'!E120</f>
        <v>0</v>
      </c>
      <c r="R113" s="90">
        <f>PREENCHER!R132*'PARÃMETROS - NÃO MEXER !'!E120</f>
        <v>0</v>
      </c>
      <c r="S113" s="90">
        <f>PREENCHER!S132*'PARÃMETROS - NÃO MEXER !'!E120</f>
        <v>0</v>
      </c>
      <c r="T113" s="90">
        <f t="shared" si="11"/>
        <v>0</v>
      </c>
      <c r="U113" s="63"/>
    </row>
    <row r="114" spans="1:21" ht="25.5" x14ac:dyDescent="0.25">
      <c r="A114" s="67">
        <f t="shared" si="12"/>
        <v>14</v>
      </c>
      <c r="B114" s="114" t="s">
        <v>192</v>
      </c>
      <c r="C114" s="64" t="s">
        <v>20</v>
      </c>
      <c r="D114" s="90">
        <f>PREENCHER!D133*'PARÃMETROS - NÃO MEXER !'!E121</f>
        <v>0</v>
      </c>
      <c r="E114" s="90">
        <f>PREENCHER!E133*'PARÃMETROS - NÃO MEXER !'!E121</f>
        <v>0</v>
      </c>
      <c r="F114" s="90">
        <f>PREENCHER!F133*'PARÃMETROS - NÃO MEXER !'!E121</f>
        <v>0</v>
      </c>
      <c r="G114" s="90">
        <f>PREENCHER!G133*'PARÃMETROS - NÃO MEXER !'!E121</f>
        <v>0</v>
      </c>
      <c r="H114" s="90">
        <f>PREENCHER!H133*'PARÃMETROS - NÃO MEXER !'!E121</f>
        <v>0</v>
      </c>
      <c r="I114" s="90">
        <f>PREENCHER!I133*'PARÃMETROS - NÃO MEXER !'!E121</f>
        <v>0</v>
      </c>
      <c r="J114" s="90">
        <f>PREENCHER!J133*'PARÃMETROS - NÃO MEXER !'!E121</f>
        <v>0</v>
      </c>
      <c r="K114" s="90">
        <f>PREENCHER!K133*'PARÃMETROS - NÃO MEXER !'!E121</f>
        <v>0</v>
      </c>
      <c r="L114" s="90">
        <f>PREENCHER!L133*'PARÃMETROS - NÃO MEXER !'!E121</f>
        <v>0</v>
      </c>
      <c r="M114" s="90">
        <f>PREENCHER!M133*'PARÃMETROS - NÃO MEXER !'!E121</f>
        <v>0</v>
      </c>
      <c r="N114" s="90">
        <f>PREENCHER!N133*'PARÃMETROS - NÃO MEXER !'!E121</f>
        <v>0</v>
      </c>
      <c r="O114" s="90">
        <f>PREENCHER!O133*'PARÃMETROS - NÃO MEXER !'!E121</f>
        <v>0</v>
      </c>
      <c r="P114" s="90">
        <f>PREENCHER!P133*'PARÃMETROS - NÃO MEXER !'!E121</f>
        <v>0</v>
      </c>
      <c r="Q114" s="90">
        <f>PREENCHER!Q133*'PARÃMETROS - NÃO MEXER !'!E121</f>
        <v>0</v>
      </c>
      <c r="R114" s="90">
        <f>PREENCHER!R133*'PARÃMETROS - NÃO MEXER !'!E121</f>
        <v>0</v>
      </c>
      <c r="S114" s="90">
        <f>PREENCHER!S133*'PARÃMETROS - NÃO MEXER !'!E121</f>
        <v>0</v>
      </c>
      <c r="T114" s="90">
        <f t="shared" si="11"/>
        <v>0</v>
      </c>
      <c r="U114" s="63"/>
    </row>
    <row r="115" spans="1:21" ht="25.5" x14ac:dyDescent="0.25">
      <c r="A115" s="67">
        <f t="shared" si="12"/>
        <v>15</v>
      </c>
      <c r="B115" s="114" t="s">
        <v>193</v>
      </c>
      <c r="C115" s="64" t="s">
        <v>20</v>
      </c>
      <c r="D115" s="90">
        <f>PREENCHER!D134*'PARÃMETROS - NÃO MEXER !'!E122</f>
        <v>0</v>
      </c>
      <c r="E115" s="90">
        <f>PREENCHER!E134*'PARÃMETROS - NÃO MEXER !'!E122</f>
        <v>0</v>
      </c>
      <c r="F115" s="90">
        <f>PREENCHER!F134*'PARÃMETROS - NÃO MEXER !'!E122</f>
        <v>0</v>
      </c>
      <c r="G115" s="90">
        <f>PREENCHER!G134*'PARÃMETROS - NÃO MEXER !'!E122</f>
        <v>0</v>
      </c>
      <c r="H115" s="90">
        <f>PREENCHER!H134*'PARÃMETROS - NÃO MEXER !'!E122</f>
        <v>0</v>
      </c>
      <c r="I115" s="90">
        <f>PREENCHER!I134*'PARÃMETROS - NÃO MEXER !'!E122</f>
        <v>0</v>
      </c>
      <c r="J115" s="90">
        <f>PREENCHER!J134*'PARÃMETROS - NÃO MEXER !'!E122</f>
        <v>0</v>
      </c>
      <c r="K115" s="90">
        <f>PREENCHER!K134*'PARÃMETROS - NÃO MEXER !'!E122</f>
        <v>0</v>
      </c>
      <c r="L115" s="90">
        <f>PREENCHER!L134*'PARÃMETROS - NÃO MEXER !'!E122</f>
        <v>0</v>
      </c>
      <c r="M115" s="90">
        <f>PREENCHER!M134*'PARÃMETROS - NÃO MEXER !'!E122</f>
        <v>0</v>
      </c>
      <c r="N115" s="90">
        <f>PREENCHER!N134*'PARÃMETROS - NÃO MEXER !'!E122</f>
        <v>0</v>
      </c>
      <c r="O115" s="90">
        <f>PREENCHER!O134*'PARÃMETROS - NÃO MEXER !'!E122</f>
        <v>0</v>
      </c>
      <c r="P115" s="90">
        <f>PREENCHER!P134*'PARÃMETROS - NÃO MEXER !'!E122</f>
        <v>0</v>
      </c>
      <c r="Q115" s="90">
        <f>PREENCHER!Q134*'PARÃMETROS - NÃO MEXER !'!E122</f>
        <v>0</v>
      </c>
      <c r="R115" s="90">
        <f>PREENCHER!R134*'PARÃMETROS - NÃO MEXER !'!E122</f>
        <v>0</v>
      </c>
      <c r="S115" s="90">
        <f>PREENCHER!S134*'PARÃMETROS - NÃO MEXER !'!E122</f>
        <v>0</v>
      </c>
      <c r="T115" s="90">
        <f t="shared" si="11"/>
        <v>0</v>
      </c>
      <c r="U115" s="63"/>
    </row>
    <row r="116" spans="1:21" ht="38.25" x14ac:dyDescent="0.25">
      <c r="A116" s="67">
        <f t="shared" si="12"/>
        <v>16</v>
      </c>
      <c r="B116" s="114" t="s">
        <v>194</v>
      </c>
      <c r="C116" s="64" t="s">
        <v>20</v>
      </c>
      <c r="D116" s="90">
        <f>PREENCHER!D135*'PARÃMETROS - NÃO MEXER !'!E123</f>
        <v>0</v>
      </c>
      <c r="E116" s="90">
        <f>PREENCHER!E135*'PARÃMETROS - NÃO MEXER !'!E123</f>
        <v>0</v>
      </c>
      <c r="F116" s="90">
        <f>PREENCHER!F135*'PARÃMETROS - NÃO MEXER !'!E123</f>
        <v>0</v>
      </c>
      <c r="G116" s="90">
        <f>PREENCHER!G135*'PARÃMETROS - NÃO MEXER !'!E123</f>
        <v>0</v>
      </c>
      <c r="H116" s="90">
        <f>PREENCHER!H135*'PARÃMETROS - NÃO MEXER !'!E123</f>
        <v>0</v>
      </c>
      <c r="I116" s="90">
        <f>PREENCHER!I135*'PARÃMETROS - NÃO MEXER !'!E123</f>
        <v>0</v>
      </c>
      <c r="J116" s="90">
        <f>PREENCHER!J135*'PARÃMETROS - NÃO MEXER !'!E123</f>
        <v>0</v>
      </c>
      <c r="K116" s="90">
        <f>PREENCHER!K135*'PARÃMETROS - NÃO MEXER !'!E123</f>
        <v>0</v>
      </c>
      <c r="L116" s="90">
        <f>PREENCHER!L135*'PARÃMETROS - NÃO MEXER !'!E123</f>
        <v>0</v>
      </c>
      <c r="M116" s="90">
        <f>PREENCHER!M135*'PARÃMETROS - NÃO MEXER !'!E123</f>
        <v>0</v>
      </c>
      <c r="N116" s="90">
        <f>PREENCHER!N135*'PARÃMETROS - NÃO MEXER !'!E123</f>
        <v>0</v>
      </c>
      <c r="O116" s="90">
        <f>PREENCHER!O135*'PARÃMETROS - NÃO MEXER !'!E123</f>
        <v>0</v>
      </c>
      <c r="P116" s="90">
        <f>PREENCHER!P135*'PARÃMETROS - NÃO MEXER !'!E123</f>
        <v>0</v>
      </c>
      <c r="Q116" s="90">
        <f>PREENCHER!Q135*'PARÃMETROS - NÃO MEXER !'!E123</f>
        <v>0</v>
      </c>
      <c r="R116" s="90">
        <f>PREENCHER!R135*'PARÃMETROS - NÃO MEXER !'!E123</f>
        <v>0</v>
      </c>
      <c r="S116" s="90">
        <f>PREENCHER!S135*'PARÃMETROS - NÃO MEXER !'!E123</f>
        <v>0</v>
      </c>
      <c r="T116" s="90">
        <f t="shared" si="11"/>
        <v>0</v>
      </c>
      <c r="U116" s="63"/>
    </row>
    <row r="117" spans="1:21" ht="38.25" x14ac:dyDescent="0.25">
      <c r="A117" s="67">
        <f t="shared" si="12"/>
        <v>17</v>
      </c>
      <c r="B117" s="114" t="s">
        <v>195</v>
      </c>
      <c r="C117" s="64" t="s">
        <v>20</v>
      </c>
      <c r="D117" s="90">
        <f>PREENCHER!D136*'PARÃMETROS - NÃO MEXER !'!E124</f>
        <v>0</v>
      </c>
      <c r="E117" s="90">
        <f>PREENCHER!E136*'PARÃMETROS - NÃO MEXER !'!E124</f>
        <v>0</v>
      </c>
      <c r="F117" s="90">
        <f>PREENCHER!F136*'PARÃMETROS - NÃO MEXER !'!E124</f>
        <v>0</v>
      </c>
      <c r="G117" s="90">
        <f>PREENCHER!G136*'PARÃMETROS - NÃO MEXER !'!E124</f>
        <v>0</v>
      </c>
      <c r="H117" s="90">
        <f>PREENCHER!H136*'PARÃMETROS - NÃO MEXER !'!E124</f>
        <v>0</v>
      </c>
      <c r="I117" s="90">
        <f>PREENCHER!I136*'PARÃMETROS - NÃO MEXER !'!E124</f>
        <v>0</v>
      </c>
      <c r="J117" s="90">
        <f>PREENCHER!J136*'PARÃMETROS - NÃO MEXER !'!E124</f>
        <v>0</v>
      </c>
      <c r="K117" s="90">
        <f>PREENCHER!K136*'PARÃMETROS - NÃO MEXER !'!E124</f>
        <v>0</v>
      </c>
      <c r="L117" s="90">
        <f>PREENCHER!L136*'PARÃMETROS - NÃO MEXER !'!E124</f>
        <v>0</v>
      </c>
      <c r="M117" s="90">
        <f>PREENCHER!M136*'PARÃMETROS - NÃO MEXER !'!E124</f>
        <v>0</v>
      </c>
      <c r="N117" s="90">
        <f>PREENCHER!N136*'PARÃMETROS - NÃO MEXER !'!E124</f>
        <v>0</v>
      </c>
      <c r="O117" s="90">
        <f>PREENCHER!O136*'PARÃMETROS - NÃO MEXER !'!E124</f>
        <v>0</v>
      </c>
      <c r="P117" s="90">
        <f>PREENCHER!P136*'PARÃMETROS - NÃO MEXER !'!E124</f>
        <v>0</v>
      </c>
      <c r="Q117" s="90">
        <f>PREENCHER!Q136*'PARÃMETROS - NÃO MEXER !'!E124</f>
        <v>0</v>
      </c>
      <c r="R117" s="90">
        <f>PREENCHER!R136*'PARÃMETROS - NÃO MEXER !'!E124</f>
        <v>0</v>
      </c>
      <c r="S117" s="90">
        <f>PREENCHER!S136*'PARÃMETROS - NÃO MEXER !'!E124</f>
        <v>0</v>
      </c>
      <c r="T117" s="90">
        <f t="shared" si="11"/>
        <v>0</v>
      </c>
      <c r="U117" s="63"/>
    </row>
    <row r="118" spans="1:21" ht="25.5" x14ac:dyDescent="0.25">
      <c r="A118" s="67">
        <f t="shared" si="12"/>
        <v>18</v>
      </c>
      <c r="B118" s="114" t="s">
        <v>196</v>
      </c>
      <c r="C118" s="64" t="s">
        <v>20</v>
      </c>
      <c r="D118" s="90">
        <f>PREENCHER!D137*'PARÃMETROS - NÃO MEXER !'!E125</f>
        <v>0</v>
      </c>
      <c r="E118" s="90">
        <f>PREENCHER!E137*'PARÃMETROS - NÃO MEXER !'!E125</f>
        <v>0</v>
      </c>
      <c r="F118" s="90">
        <f>PREENCHER!F137*'PARÃMETROS - NÃO MEXER !'!E125</f>
        <v>0</v>
      </c>
      <c r="G118" s="90">
        <f>PREENCHER!G137*'PARÃMETROS - NÃO MEXER !'!E125</f>
        <v>0</v>
      </c>
      <c r="H118" s="90">
        <f>PREENCHER!H137*'PARÃMETROS - NÃO MEXER !'!E125</f>
        <v>0</v>
      </c>
      <c r="I118" s="90">
        <f>PREENCHER!I137*'PARÃMETROS - NÃO MEXER !'!E125</f>
        <v>0</v>
      </c>
      <c r="J118" s="90">
        <f>PREENCHER!J137*'PARÃMETROS - NÃO MEXER !'!E125</f>
        <v>0</v>
      </c>
      <c r="K118" s="90">
        <f>PREENCHER!K137*'PARÃMETROS - NÃO MEXER !'!E125</f>
        <v>0</v>
      </c>
      <c r="L118" s="90">
        <f>PREENCHER!L137*'PARÃMETROS - NÃO MEXER !'!E125</f>
        <v>0</v>
      </c>
      <c r="M118" s="90">
        <f>PREENCHER!M137*'PARÃMETROS - NÃO MEXER !'!E125</f>
        <v>0</v>
      </c>
      <c r="N118" s="90">
        <f>PREENCHER!N137*'PARÃMETROS - NÃO MEXER !'!E125</f>
        <v>0</v>
      </c>
      <c r="O118" s="90">
        <f>PREENCHER!O137*'PARÃMETROS - NÃO MEXER !'!E125</f>
        <v>0</v>
      </c>
      <c r="P118" s="90">
        <f>PREENCHER!P137*'PARÃMETROS - NÃO MEXER !'!E125</f>
        <v>0</v>
      </c>
      <c r="Q118" s="90">
        <f>PREENCHER!Q137*'PARÃMETROS - NÃO MEXER !'!E125</f>
        <v>0</v>
      </c>
      <c r="R118" s="90">
        <f>PREENCHER!R137*'PARÃMETROS - NÃO MEXER !'!E125</f>
        <v>0</v>
      </c>
      <c r="S118" s="90">
        <f>PREENCHER!S137*'PARÃMETROS - NÃO MEXER !'!E125</f>
        <v>0</v>
      </c>
      <c r="T118" s="90">
        <f t="shared" si="11"/>
        <v>0</v>
      </c>
      <c r="U118" s="63"/>
    </row>
    <row r="119" spans="1:21" ht="38.25" x14ac:dyDescent="0.25">
      <c r="A119" s="67">
        <f t="shared" si="12"/>
        <v>19</v>
      </c>
      <c r="B119" s="114" t="s">
        <v>197</v>
      </c>
      <c r="C119" s="64" t="s">
        <v>20</v>
      </c>
      <c r="D119" s="90">
        <f>PREENCHER!D138*'PARÃMETROS - NÃO MEXER !'!E126</f>
        <v>0</v>
      </c>
      <c r="E119" s="90">
        <f>PREENCHER!E138*'PARÃMETROS - NÃO MEXER !'!E126</f>
        <v>0</v>
      </c>
      <c r="F119" s="90">
        <f>PREENCHER!F138*'PARÃMETROS - NÃO MEXER !'!E126</f>
        <v>0</v>
      </c>
      <c r="G119" s="90">
        <f>PREENCHER!G138*'PARÃMETROS - NÃO MEXER !'!E126</f>
        <v>0</v>
      </c>
      <c r="H119" s="90">
        <f>PREENCHER!H138*'PARÃMETROS - NÃO MEXER !'!E126</f>
        <v>0</v>
      </c>
      <c r="I119" s="90">
        <f>PREENCHER!I138*'PARÃMETROS - NÃO MEXER !'!E126</f>
        <v>0</v>
      </c>
      <c r="J119" s="90">
        <f>PREENCHER!J138*'PARÃMETROS - NÃO MEXER !'!E126</f>
        <v>0</v>
      </c>
      <c r="K119" s="90">
        <f>PREENCHER!K138*'PARÃMETROS - NÃO MEXER !'!E126</f>
        <v>0</v>
      </c>
      <c r="L119" s="90">
        <f>PREENCHER!L138*'PARÃMETROS - NÃO MEXER !'!E126</f>
        <v>0</v>
      </c>
      <c r="M119" s="90">
        <f>PREENCHER!M138*'PARÃMETROS - NÃO MEXER !'!E126</f>
        <v>0</v>
      </c>
      <c r="N119" s="90">
        <f>PREENCHER!N138*'PARÃMETROS - NÃO MEXER !'!E126</f>
        <v>0</v>
      </c>
      <c r="O119" s="90">
        <f>PREENCHER!O138*'PARÃMETROS - NÃO MEXER !'!E126</f>
        <v>0</v>
      </c>
      <c r="P119" s="90">
        <f>PREENCHER!P138*'PARÃMETROS - NÃO MEXER !'!E126</f>
        <v>0</v>
      </c>
      <c r="Q119" s="90">
        <f>PREENCHER!Q138*'PARÃMETROS - NÃO MEXER !'!E126</f>
        <v>0</v>
      </c>
      <c r="R119" s="90">
        <f>PREENCHER!R138*'PARÃMETROS - NÃO MEXER !'!E126</f>
        <v>0</v>
      </c>
      <c r="S119" s="90">
        <f>PREENCHER!S138*'PARÃMETROS - NÃO MEXER !'!E126</f>
        <v>0</v>
      </c>
      <c r="T119" s="90">
        <f t="shared" si="11"/>
        <v>0</v>
      </c>
      <c r="U119" s="63"/>
    </row>
    <row r="120" spans="1:21" ht="38.25" x14ac:dyDescent="0.25">
      <c r="A120" s="67">
        <f t="shared" si="12"/>
        <v>20</v>
      </c>
      <c r="B120" s="114" t="s">
        <v>198</v>
      </c>
      <c r="C120" s="64" t="s">
        <v>20</v>
      </c>
      <c r="D120" s="90">
        <f>PREENCHER!D139*'PARÃMETROS - NÃO MEXER !'!E127</f>
        <v>0</v>
      </c>
      <c r="E120" s="90">
        <f>PREENCHER!E139*'PARÃMETROS - NÃO MEXER !'!E127</f>
        <v>0</v>
      </c>
      <c r="F120" s="90">
        <f>PREENCHER!F139*'PARÃMETROS - NÃO MEXER !'!E127</f>
        <v>0</v>
      </c>
      <c r="G120" s="90">
        <f>PREENCHER!G139*'PARÃMETROS - NÃO MEXER !'!E127</f>
        <v>0</v>
      </c>
      <c r="H120" s="90">
        <f>PREENCHER!H139*'PARÃMETROS - NÃO MEXER !'!E127</f>
        <v>0</v>
      </c>
      <c r="I120" s="90">
        <f>PREENCHER!I139*'PARÃMETROS - NÃO MEXER !'!E127</f>
        <v>0</v>
      </c>
      <c r="J120" s="90">
        <f>PREENCHER!J139*'PARÃMETROS - NÃO MEXER !'!E127</f>
        <v>0</v>
      </c>
      <c r="K120" s="90">
        <f>PREENCHER!K139*'PARÃMETROS - NÃO MEXER !'!E127</f>
        <v>0</v>
      </c>
      <c r="L120" s="90">
        <f>PREENCHER!L139*'PARÃMETROS - NÃO MEXER !'!E127</f>
        <v>0</v>
      </c>
      <c r="M120" s="90">
        <f>PREENCHER!M139*'PARÃMETROS - NÃO MEXER !'!E127</f>
        <v>0</v>
      </c>
      <c r="N120" s="90">
        <f>PREENCHER!N139*'PARÃMETROS - NÃO MEXER !'!E127</f>
        <v>0</v>
      </c>
      <c r="O120" s="90">
        <f>PREENCHER!O139*'PARÃMETROS - NÃO MEXER !'!E127</f>
        <v>0</v>
      </c>
      <c r="P120" s="90">
        <f>PREENCHER!P139*'PARÃMETROS - NÃO MEXER !'!E127</f>
        <v>0</v>
      </c>
      <c r="Q120" s="90">
        <f>PREENCHER!Q139*'PARÃMETROS - NÃO MEXER !'!E127</f>
        <v>0</v>
      </c>
      <c r="R120" s="90">
        <f>PREENCHER!R139*'PARÃMETROS - NÃO MEXER !'!E127</f>
        <v>0</v>
      </c>
      <c r="S120" s="90">
        <f>PREENCHER!S139*'PARÃMETROS - NÃO MEXER !'!E127</f>
        <v>0</v>
      </c>
      <c r="T120" s="90">
        <f t="shared" si="11"/>
        <v>0</v>
      </c>
      <c r="U120" s="63"/>
    </row>
    <row r="121" spans="1:21" ht="38.25" x14ac:dyDescent="0.25">
      <c r="A121" s="67">
        <f t="shared" si="12"/>
        <v>21</v>
      </c>
      <c r="B121" s="114" t="s">
        <v>199</v>
      </c>
      <c r="C121" s="64" t="s">
        <v>20</v>
      </c>
      <c r="D121" s="90">
        <f>PREENCHER!D140*'PARÃMETROS - NÃO MEXER !'!E128</f>
        <v>0</v>
      </c>
      <c r="E121" s="90">
        <f>PREENCHER!E140*'PARÃMETROS - NÃO MEXER !'!E128</f>
        <v>0</v>
      </c>
      <c r="F121" s="90">
        <f>PREENCHER!F140*'PARÃMETROS - NÃO MEXER !'!E128</f>
        <v>0</v>
      </c>
      <c r="G121" s="90">
        <f>PREENCHER!G140*'PARÃMETROS - NÃO MEXER !'!E128</f>
        <v>0</v>
      </c>
      <c r="H121" s="90">
        <f>PREENCHER!H140*'PARÃMETROS - NÃO MEXER !'!E128</f>
        <v>0</v>
      </c>
      <c r="I121" s="90">
        <f>PREENCHER!I140*'PARÃMETROS - NÃO MEXER !'!E128</f>
        <v>0</v>
      </c>
      <c r="J121" s="90">
        <f>PREENCHER!J140*'PARÃMETROS - NÃO MEXER !'!E128</f>
        <v>0</v>
      </c>
      <c r="K121" s="90">
        <f>PREENCHER!K140*'PARÃMETROS - NÃO MEXER !'!E128</f>
        <v>0</v>
      </c>
      <c r="L121" s="90">
        <f>PREENCHER!L140*'PARÃMETROS - NÃO MEXER !'!E128</f>
        <v>0</v>
      </c>
      <c r="M121" s="90">
        <f>PREENCHER!M140*'PARÃMETROS - NÃO MEXER !'!E128</f>
        <v>0</v>
      </c>
      <c r="N121" s="90">
        <f>PREENCHER!N140*'PARÃMETROS - NÃO MEXER !'!E128</f>
        <v>0</v>
      </c>
      <c r="O121" s="90">
        <f>PREENCHER!O140*'PARÃMETROS - NÃO MEXER !'!E128</f>
        <v>0</v>
      </c>
      <c r="P121" s="90">
        <f>PREENCHER!P140*'PARÃMETROS - NÃO MEXER !'!E128</f>
        <v>0</v>
      </c>
      <c r="Q121" s="90">
        <f>PREENCHER!Q140*'PARÃMETROS - NÃO MEXER !'!E128</f>
        <v>0</v>
      </c>
      <c r="R121" s="90">
        <f>PREENCHER!R140*'PARÃMETROS - NÃO MEXER !'!E128</f>
        <v>0</v>
      </c>
      <c r="S121" s="90">
        <f>PREENCHER!S140*'PARÃMETROS - NÃO MEXER !'!E128</f>
        <v>0</v>
      </c>
      <c r="T121" s="90">
        <f t="shared" si="11"/>
        <v>0</v>
      </c>
      <c r="U121" s="63"/>
    </row>
    <row r="122" spans="1:21" x14ac:dyDescent="0.25">
      <c r="B122" s="253"/>
      <c r="C122" s="25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</row>
    <row r="123" spans="1:21" x14ac:dyDescent="0.25">
      <c r="B123" s="115"/>
      <c r="C123" s="254"/>
      <c r="D123" s="254"/>
      <c r="E123" s="254"/>
      <c r="F123" s="25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</row>
    <row r="124" spans="1:21" ht="18.75" customHeight="1" x14ac:dyDescent="0.3">
      <c r="B124" s="255" t="s">
        <v>200</v>
      </c>
      <c r="C124" s="255"/>
      <c r="D124" s="116">
        <f>SUM(D101:S121)</f>
        <v>0</v>
      </c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63"/>
    </row>
    <row r="125" spans="1:21" x14ac:dyDescent="0.25"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40"/>
    </row>
    <row r="126" spans="1:21" ht="23.25" x14ac:dyDescent="0.35">
      <c r="B126" s="248" t="str">
        <f>'PARÃMETROS - NÃO MEXER !'!B8</f>
        <v>Grupo 5 - Qualificação Acadêmico-Profissional e Outras Atividades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118"/>
    </row>
    <row r="127" spans="1:21" ht="15" customHeight="1" x14ac:dyDescent="0.25">
      <c r="B127" s="249" t="s">
        <v>17</v>
      </c>
      <c r="C127" s="249"/>
      <c r="D127" s="119">
        <v>2014</v>
      </c>
      <c r="E127" s="119">
        <f t="shared" ref="E127:S127" si="13">D127-1</f>
        <v>2013</v>
      </c>
      <c r="F127" s="119">
        <f t="shared" si="13"/>
        <v>2012</v>
      </c>
      <c r="G127" s="119">
        <f t="shared" si="13"/>
        <v>2011</v>
      </c>
      <c r="H127" s="119">
        <f t="shared" si="13"/>
        <v>2010</v>
      </c>
      <c r="I127" s="119">
        <f t="shared" si="13"/>
        <v>2009</v>
      </c>
      <c r="J127" s="119">
        <f t="shared" si="13"/>
        <v>2008</v>
      </c>
      <c r="K127" s="119">
        <f t="shared" si="13"/>
        <v>2007</v>
      </c>
      <c r="L127" s="119">
        <f t="shared" si="13"/>
        <v>2006</v>
      </c>
      <c r="M127" s="119">
        <f t="shared" si="13"/>
        <v>2005</v>
      </c>
      <c r="N127" s="119">
        <f t="shared" si="13"/>
        <v>2004</v>
      </c>
      <c r="O127" s="119">
        <f t="shared" si="13"/>
        <v>2003</v>
      </c>
      <c r="P127" s="119">
        <f t="shared" si="13"/>
        <v>2002</v>
      </c>
      <c r="Q127" s="119">
        <f t="shared" si="13"/>
        <v>2001</v>
      </c>
      <c r="R127" s="119">
        <f t="shared" si="13"/>
        <v>2000</v>
      </c>
      <c r="S127" s="119">
        <f t="shared" si="13"/>
        <v>1999</v>
      </c>
      <c r="T127" s="119" t="s">
        <v>18</v>
      </c>
      <c r="U127" s="118"/>
    </row>
    <row r="128" spans="1:21" ht="15" customHeight="1" x14ac:dyDescent="0.25">
      <c r="B128" s="249" t="s">
        <v>173</v>
      </c>
      <c r="C128" s="249"/>
      <c r="D128" s="119" t="s">
        <v>20</v>
      </c>
      <c r="E128" s="119" t="s">
        <v>20</v>
      </c>
      <c r="F128" s="119" t="s">
        <v>20</v>
      </c>
      <c r="G128" s="119" t="s">
        <v>20</v>
      </c>
      <c r="H128" s="119" t="s">
        <v>20</v>
      </c>
      <c r="I128" s="119" t="s">
        <v>20</v>
      </c>
      <c r="J128" s="119" t="s">
        <v>20</v>
      </c>
      <c r="K128" s="119" t="s">
        <v>20</v>
      </c>
      <c r="L128" s="119" t="s">
        <v>20</v>
      </c>
      <c r="M128" s="119" t="s">
        <v>20</v>
      </c>
      <c r="N128" s="119" t="s">
        <v>20</v>
      </c>
      <c r="O128" s="119" t="s">
        <v>20</v>
      </c>
      <c r="P128" s="119" t="s">
        <v>20</v>
      </c>
      <c r="Q128" s="119" t="s">
        <v>20</v>
      </c>
      <c r="R128" s="119" t="s">
        <v>20</v>
      </c>
      <c r="S128" s="119" t="s">
        <v>20</v>
      </c>
      <c r="T128" s="119" t="s">
        <v>20</v>
      </c>
      <c r="U128" s="118"/>
    </row>
    <row r="129" spans="1:21" x14ac:dyDescent="0.25">
      <c r="A129" s="120">
        <v>1</v>
      </c>
      <c r="B129" s="121" t="s">
        <v>150</v>
      </c>
      <c r="C129" s="119" t="s">
        <v>20</v>
      </c>
      <c r="D129" s="90">
        <f>PREENCHER!D149*'PARÃMETROS - NÃO MEXER !'!E133</f>
        <v>0</v>
      </c>
      <c r="E129" s="90">
        <f>PREENCHER!E149*'PARÃMETROS - NÃO MEXER !'!E133</f>
        <v>0</v>
      </c>
      <c r="F129" s="90">
        <f>PREENCHER!F149*'PARÃMETROS - NÃO MEXER !'!E133</f>
        <v>0</v>
      </c>
      <c r="G129" s="90">
        <f>PREENCHER!G149*'PARÃMETROS - NÃO MEXER !'!E133</f>
        <v>0</v>
      </c>
      <c r="H129" s="90">
        <f>PREENCHER!H149*'PARÃMETROS - NÃO MEXER !'!E133</f>
        <v>0</v>
      </c>
      <c r="I129" s="90">
        <f>PREENCHER!I149*'PARÃMETROS - NÃO MEXER !'!E133</f>
        <v>0</v>
      </c>
      <c r="J129" s="90">
        <f>PREENCHER!J149*'PARÃMETROS - NÃO MEXER !'!E133</f>
        <v>0</v>
      </c>
      <c r="K129" s="90">
        <f>PREENCHER!K149*'PARÃMETROS - NÃO MEXER !'!E133</f>
        <v>0</v>
      </c>
      <c r="L129" s="90">
        <f>PREENCHER!L149*'PARÃMETROS - NÃO MEXER !'!E133</f>
        <v>0</v>
      </c>
      <c r="M129" s="90">
        <f>PREENCHER!M149*'PARÃMETROS - NÃO MEXER !'!E133</f>
        <v>0</v>
      </c>
      <c r="N129" s="90">
        <f>PREENCHER!N149*'PARÃMETROS - NÃO MEXER !'!E133</f>
        <v>0</v>
      </c>
      <c r="O129" s="90">
        <f>PREENCHER!O149*'PARÃMETROS - NÃO MEXER !'!E133</f>
        <v>0</v>
      </c>
      <c r="P129" s="90">
        <f>PREENCHER!P149*'PARÃMETROS - NÃO MEXER !'!E133</f>
        <v>0</v>
      </c>
      <c r="Q129" s="90">
        <f>PREENCHER!Q149*'PARÃMETROS - NÃO MEXER !'!E133</f>
        <v>0</v>
      </c>
      <c r="R129" s="90">
        <f>PREENCHER!R149*'PARÃMETROS - NÃO MEXER !'!E133</f>
        <v>0</v>
      </c>
      <c r="S129" s="90">
        <f>PREENCHER!S149*'PARÃMETROS - NÃO MEXER !'!E133</f>
        <v>0</v>
      </c>
      <c r="T129" s="90">
        <f t="shared" ref="T129:T146" si="14">SUM(D129:S129)</f>
        <v>0</v>
      </c>
      <c r="U129" s="118"/>
    </row>
    <row r="130" spans="1:21" ht="63.75" x14ac:dyDescent="0.25">
      <c r="A130" s="120">
        <f t="shared" ref="A130:A146" si="15">A129+1</f>
        <v>2</v>
      </c>
      <c r="B130" s="121" t="s">
        <v>151</v>
      </c>
      <c r="C130" s="119" t="s">
        <v>20</v>
      </c>
      <c r="D130" s="90">
        <f>PREENCHER!D150*'PARÃMETROS - NÃO MEXER !'!E134</f>
        <v>0</v>
      </c>
      <c r="E130" s="90">
        <f>PREENCHER!E150*'PARÃMETROS - NÃO MEXER !'!E134</f>
        <v>0</v>
      </c>
      <c r="F130" s="90">
        <f>PREENCHER!F150*'PARÃMETROS - NÃO MEXER !'!E134</f>
        <v>0</v>
      </c>
      <c r="G130" s="90">
        <f>PREENCHER!G150*'PARÃMETROS - NÃO MEXER !'!E134</f>
        <v>0</v>
      </c>
      <c r="H130" s="90">
        <f>PREENCHER!H150*'PARÃMETROS - NÃO MEXER !'!E134</f>
        <v>0</v>
      </c>
      <c r="I130" s="90">
        <f>PREENCHER!I150*'PARÃMETROS - NÃO MEXER !'!E134</f>
        <v>0</v>
      </c>
      <c r="J130" s="90">
        <f>PREENCHER!J150*'PARÃMETROS - NÃO MEXER !'!E134</f>
        <v>0</v>
      </c>
      <c r="K130" s="90">
        <f>PREENCHER!K150*'PARÃMETROS - NÃO MEXER !'!E134</f>
        <v>0</v>
      </c>
      <c r="L130" s="90">
        <f>PREENCHER!L150*'PARÃMETROS - NÃO MEXER !'!E134</f>
        <v>0</v>
      </c>
      <c r="M130" s="90">
        <f>PREENCHER!M150*'PARÃMETROS - NÃO MEXER !'!E134</f>
        <v>0</v>
      </c>
      <c r="N130" s="90">
        <f>PREENCHER!N150*'PARÃMETROS - NÃO MEXER !'!E134</f>
        <v>0</v>
      </c>
      <c r="O130" s="90">
        <f>PREENCHER!O150*'PARÃMETROS - NÃO MEXER !'!E134</f>
        <v>0</v>
      </c>
      <c r="P130" s="90">
        <f>PREENCHER!P150*'PARÃMETROS - NÃO MEXER !'!E134</f>
        <v>0</v>
      </c>
      <c r="Q130" s="90">
        <f>PREENCHER!Q150*'PARÃMETROS - NÃO MEXER !'!E134</f>
        <v>0</v>
      </c>
      <c r="R130" s="90">
        <f>PREENCHER!R150*'PARÃMETROS - NÃO MEXER !'!E134</f>
        <v>0</v>
      </c>
      <c r="S130" s="90">
        <f>PREENCHER!S150*'PARÃMETROS - NÃO MEXER !'!E134</f>
        <v>0</v>
      </c>
      <c r="T130" s="90">
        <f t="shared" si="14"/>
        <v>0</v>
      </c>
      <c r="U130" s="118"/>
    </row>
    <row r="131" spans="1:21" ht="38.25" x14ac:dyDescent="0.25">
      <c r="A131" s="120">
        <f t="shared" si="15"/>
        <v>3</v>
      </c>
      <c r="B131" s="121" t="s">
        <v>201</v>
      </c>
      <c r="C131" s="119" t="s">
        <v>20</v>
      </c>
      <c r="D131" s="90">
        <f>PREENCHER!D151*'PARÃMETROS - NÃO MEXER !'!E135</f>
        <v>0</v>
      </c>
      <c r="E131" s="90">
        <f>PREENCHER!E151*'PARÃMETROS - NÃO MEXER !'!E135</f>
        <v>0</v>
      </c>
      <c r="F131" s="90">
        <f>PREENCHER!F151*'PARÃMETROS - NÃO MEXER !'!E135</f>
        <v>0</v>
      </c>
      <c r="G131" s="90">
        <f>PREENCHER!G151*'PARÃMETROS - NÃO MEXER !'!E135</f>
        <v>0</v>
      </c>
      <c r="H131" s="90">
        <f>PREENCHER!H151*'PARÃMETROS - NÃO MEXER !'!E135</f>
        <v>0</v>
      </c>
      <c r="I131" s="90">
        <f>PREENCHER!I151*'PARÃMETROS - NÃO MEXER !'!E135</f>
        <v>0</v>
      </c>
      <c r="J131" s="90">
        <f>PREENCHER!J151*'PARÃMETROS - NÃO MEXER !'!E135</f>
        <v>0</v>
      </c>
      <c r="K131" s="90">
        <f>PREENCHER!K151*'PARÃMETROS - NÃO MEXER !'!E135</f>
        <v>0</v>
      </c>
      <c r="L131" s="90">
        <f>PREENCHER!L151*'PARÃMETROS - NÃO MEXER !'!E135</f>
        <v>0</v>
      </c>
      <c r="M131" s="90">
        <f>PREENCHER!M151*'PARÃMETROS - NÃO MEXER !'!E135</f>
        <v>0</v>
      </c>
      <c r="N131" s="90">
        <f>PREENCHER!N151*'PARÃMETROS - NÃO MEXER !'!E135</f>
        <v>0</v>
      </c>
      <c r="O131" s="90">
        <f>PREENCHER!O151*'PARÃMETROS - NÃO MEXER !'!E135</f>
        <v>0</v>
      </c>
      <c r="P131" s="90">
        <f>PREENCHER!P151*'PARÃMETROS - NÃO MEXER !'!E135</f>
        <v>0</v>
      </c>
      <c r="Q131" s="90">
        <f>PREENCHER!Q151*'PARÃMETROS - NÃO MEXER !'!E135</f>
        <v>0</v>
      </c>
      <c r="R131" s="90">
        <f>PREENCHER!R151*'PARÃMETROS - NÃO MEXER !'!E135</f>
        <v>0</v>
      </c>
      <c r="S131" s="90">
        <f>PREENCHER!S151*'PARÃMETROS - NÃO MEXER !'!E135</f>
        <v>0</v>
      </c>
      <c r="T131" s="90">
        <f t="shared" si="14"/>
        <v>0</v>
      </c>
      <c r="U131" s="118"/>
    </row>
    <row r="132" spans="1:21" ht="38.25" x14ac:dyDescent="0.25">
      <c r="A132" s="120">
        <f t="shared" si="15"/>
        <v>4</v>
      </c>
      <c r="B132" s="121" t="s">
        <v>153</v>
      </c>
      <c r="C132" s="119" t="s">
        <v>20</v>
      </c>
      <c r="D132" s="90">
        <f>PREENCHER!D152*'PARÃMETROS - NÃO MEXER !'!E136</f>
        <v>0</v>
      </c>
      <c r="E132" s="90">
        <f>PREENCHER!E152*'PARÃMETROS - NÃO MEXER !'!E136</f>
        <v>0</v>
      </c>
      <c r="F132" s="90">
        <f>PREENCHER!F152*'PARÃMETROS - NÃO MEXER !'!E136</f>
        <v>0</v>
      </c>
      <c r="G132" s="90">
        <f>PREENCHER!G152*'PARÃMETROS - NÃO MEXER !'!E136</f>
        <v>0</v>
      </c>
      <c r="H132" s="90">
        <f>PREENCHER!H152*'PARÃMETROS - NÃO MEXER !'!E136</f>
        <v>0</v>
      </c>
      <c r="I132" s="90">
        <f>PREENCHER!I152*'PARÃMETROS - NÃO MEXER !'!E136</f>
        <v>0</v>
      </c>
      <c r="J132" s="90">
        <f>PREENCHER!J152*'PARÃMETROS - NÃO MEXER !'!E136</f>
        <v>0</v>
      </c>
      <c r="K132" s="90">
        <f>PREENCHER!K152*'PARÃMETROS - NÃO MEXER !'!E136</f>
        <v>0</v>
      </c>
      <c r="L132" s="90">
        <f>PREENCHER!L152*'PARÃMETROS - NÃO MEXER !'!E136</f>
        <v>0</v>
      </c>
      <c r="M132" s="90">
        <f>PREENCHER!M152*'PARÃMETROS - NÃO MEXER !'!E136</f>
        <v>0</v>
      </c>
      <c r="N132" s="90">
        <f>PREENCHER!N152*'PARÃMETROS - NÃO MEXER !'!E136</f>
        <v>0</v>
      </c>
      <c r="O132" s="90">
        <f>PREENCHER!O152*'PARÃMETROS - NÃO MEXER !'!E136</f>
        <v>0</v>
      </c>
      <c r="P132" s="90">
        <f>PREENCHER!P152*'PARÃMETROS - NÃO MEXER !'!E136</f>
        <v>0</v>
      </c>
      <c r="Q132" s="90">
        <f>PREENCHER!Q152*'PARÃMETROS - NÃO MEXER !'!E136</f>
        <v>0</v>
      </c>
      <c r="R132" s="90">
        <f>PREENCHER!R152*'PARÃMETROS - NÃO MEXER !'!E136</f>
        <v>0</v>
      </c>
      <c r="S132" s="90">
        <f>PREENCHER!S152*'PARÃMETROS - NÃO MEXER !'!E136</f>
        <v>0</v>
      </c>
      <c r="T132" s="90">
        <f t="shared" si="14"/>
        <v>0</v>
      </c>
      <c r="U132" s="118"/>
    </row>
    <row r="133" spans="1:21" ht="38.25" x14ac:dyDescent="0.25">
      <c r="A133" s="120">
        <f t="shared" si="15"/>
        <v>5</v>
      </c>
      <c r="B133" s="121" t="s">
        <v>155</v>
      </c>
      <c r="C133" s="119" t="s">
        <v>20</v>
      </c>
      <c r="D133" s="90">
        <f>PREENCHER!D153*'PARÃMETROS - NÃO MEXER !'!E137</f>
        <v>0</v>
      </c>
      <c r="E133" s="90">
        <f>PREENCHER!E153*'PARÃMETROS - NÃO MEXER !'!E137</f>
        <v>0</v>
      </c>
      <c r="F133" s="90">
        <f>PREENCHER!F153*'PARÃMETROS - NÃO MEXER !'!E137</f>
        <v>0</v>
      </c>
      <c r="G133" s="90">
        <f>PREENCHER!G153*'PARÃMETROS - NÃO MEXER !'!E137</f>
        <v>0</v>
      </c>
      <c r="H133" s="90">
        <f>PREENCHER!H153*'PARÃMETROS - NÃO MEXER !'!E137</f>
        <v>0</v>
      </c>
      <c r="I133" s="90">
        <f>PREENCHER!I153*'PARÃMETROS - NÃO MEXER !'!E137</f>
        <v>0</v>
      </c>
      <c r="J133" s="90">
        <f>PREENCHER!J153*'PARÃMETROS - NÃO MEXER !'!E137</f>
        <v>0</v>
      </c>
      <c r="K133" s="90">
        <f>PREENCHER!K153*'PARÃMETROS - NÃO MEXER !'!E137</f>
        <v>0</v>
      </c>
      <c r="L133" s="90">
        <f>PREENCHER!L153*'PARÃMETROS - NÃO MEXER !'!E137</f>
        <v>0</v>
      </c>
      <c r="M133" s="90">
        <f>PREENCHER!M153*'PARÃMETROS - NÃO MEXER !'!E137</f>
        <v>0</v>
      </c>
      <c r="N133" s="90">
        <f>PREENCHER!N153*'PARÃMETROS - NÃO MEXER !'!E137</f>
        <v>0</v>
      </c>
      <c r="O133" s="90">
        <f>PREENCHER!O153*'PARÃMETROS - NÃO MEXER !'!E137</f>
        <v>0</v>
      </c>
      <c r="P133" s="90">
        <f>PREENCHER!P153*'PARÃMETROS - NÃO MEXER !'!E137</f>
        <v>0</v>
      </c>
      <c r="Q133" s="90">
        <f>PREENCHER!Q153*'PARÃMETROS - NÃO MEXER !'!E137</f>
        <v>0</v>
      </c>
      <c r="R133" s="90">
        <f>PREENCHER!R153*'PARÃMETROS - NÃO MEXER !'!E137</f>
        <v>0</v>
      </c>
      <c r="S133" s="90">
        <f>PREENCHER!S153*'PARÃMETROS - NÃO MEXER !'!E137</f>
        <v>0</v>
      </c>
      <c r="T133" s="90">
        <f t="shared" si="14"/>
        <v>0</v>
      </c>
      <c r="U133" s="118"/>
    </row>
    <row r="134" spans="1:21" ht="38.25" x14ac:dyDescent="0.25">
      <c r="A134" s="120">
        <f t="shared" si="15"/>
        <v>6</v>
      </c>
      <c r="B134" s="121" t="s">
        <v>156</v>
      </c>
      <c r="C134" s="119" t="s">
        <v>20</v>
      </c>
      <c r="D134" s="90">
        <f>PREENCHER!D154*'PARÃMETROS - NÃO MEXER !'!E138</f>
        <v>0</v>
      </c>
      <c r="E134" s="90">
        <f>PREENCHER!E154*'PARÃMETROS - NÃO MEXER !'!E138</f>
        <v>0</v>
      </c>
      <c r="F134" s="90">
        <f>PREENCHER!F154*'PARÃMETROS - NÃO MEXER !'!E138</f>
        <v>0</v>
      </c>
      <c r="G134" s="90">
        <f>PREENCHER!G154*'PARÃMETROS - NÃO MEXER !'!E138</f>
        <v>0</v>
      </c>
      <c r="H134" s="90">
        <f>PREENCHER!H154*'PARÃMETROS - NÃO MEXER !'!E138</f>
        <v>0</v>
      </c>
      <c r="I134" s="90">
        <f>PREENCHER!I154*'PARÃMETROS - NÃO MEXER !'!E138</f>
        <v>0</v>
      </c>
      <c r="J134" s="90">
        <f>PREENCHER!J154*'PARÃMETROS - NÃO MEXER !'!E138</f>
        <v>0</v>
      </c>
      <c r="K134" s="90">
        <f>PREENCHER!K154*'PARÃMETROS - NÃO MEXER !'!E138</f>
        <v>0</v>
      </c>
      <c r="L134" s="90">
        <f>PREENCHER!L154*'PARÃMETROS - NÃO MEXER !'!E138</f>
        <v>0</v>
      </c>
      <c r="M134" s="90">
        <f>PREENCHER!M154*'PARÃMETROS - NÃO MEXER !'!E138</f>
        <v>0</v>
      </c>
      <c r="N134" s="90">
        <f>PREENCHER!N154*'PARÃMETROS - NÃO MEXER !'!E138</f>
        <v>0</v>
      </c>
      <c r="O134" s="90">
        <f>PREENCHER!O154*'PARÃMETROS - NÃO MEXER !'!E138</f>
        <v>0</v>
      </c>
      <c r="P134" s="90">
        <f>PREENCHER!P154*'PARÃMETROS - NÃO MEXER !'!E138</f>
        <v>0</v>
      </c>
      <c r="Q134" s="90">
        <f>PREENCHER!Q154*'PARÃMETROS - NÃO MEXER !'!E138</f>
        <v>0</v>
      </c>
      <c r="R134" s="90">
        <f>PREENCHER!R154*'PARÃMETROS - NÃO MEXER !'!E138</f>
        <v>0</v>
      </c>
      <c r="S134" s="90">
        <f>PREENCHER!S154*'PARÃMETROS - NÃO MEXER !'!E138</f>
        <v>0</v>
      </c>
      <c r="T134" s="90">
        <f t="shared" si="14"/>
        <v>0</v>
      </c>
      <c r="U134" s="118"/>
    </row>
    <row r="135" spans="1:21" x14ac:dyDescent="0.25">
      <c r="A135" s="120">
        <f t="shared" si="15"/>
        <v>7</v>
      </c>
      <c r="B135" s="122" t="s">
        <v>157</v>
      </c>
      <c r="C135" s="119" t="s">
        <v>20</v>
      </c>
      <c r="D135" s="90">
        <f>PREENCHER!D155*'PARÃMETROS - NÃO MEXER !'!E139</f>
        <v>0</v>
      </c>
      <c r="E135" s="90">
        <f>PREENCHER!E155*'PARÃMETROS - NÃO MEXER !'!E139</f>
        <v>0</v>
      </c>
      <c r="F135" s="90">
        <f>PREENCHER!F155*'PARÃMETROS - NÃO MEXER !'!E139</f>
        <v>0</v>
      </c>
      <c r="G135" s="90">
        <f>PREENCHER!G155*'PARÃMETROS - NÃO MEXER !'!E139</f>
        <v>0</v>
      </c>
      <c r="H135" s="90">
        <f>PREENCHER!H155*'PARÃMETROS - NÃO MEXER !'!E139</f>
        <v>0</v>
      </c>
      <c r="I135" s="90">
        <f>PREENCHER!I155*'PARÃMETROS - NÃO MEXER !'!E139</f>
        <v>0</v>
      </c>
      <c r="J135" s="90">
        <f>PREENCHER!J155*'PARÃMETROS - NÃO MEXER !'!E139</f>
        <v>0</v>
      </c>
      <c r="K135" s="90">
        <f>PREENCHER!K155*'PARÃMETROS - NÃO MEXER !'!E139</f>
        <v>0</v>
      </c>
      <c r="L135" s="90">
        <f>PREENCHER!L155*'PARÃMETROS - NÃO MEXER !'!E139</f>
        <v>0</v>
      </c>
      <c r="M135" s="90">
        <f>PREENCHER!M155*'PARÃMETROS - NÃO MEXER !'!E139</f>
        <v>0</v>
      </c>
      <c r="N135" s="90">
        <f>PREENCHER!N155*'PARÃMETROS - NÃO MEXER !'!E139</f>
        <v>0</v>
      </c>
      <c r="O135" s="90">
        <f>PREENCHER!O155*'PARÃMETROS - NÃO MEXER !'!E139</f>
        <v>0</v>
      </c>
      <c r="P135" s="90">
        <f>PREENCHER!P155*'PARÃMETROS - NÃO MEXER !'!E139</f>
        <v>0</v>
      </c>
      <c r="Q135" s="90">
        <f>PREENCHER!Q155*'PARÃMETROS - NÃO MEXER !'!E139</f>
        <v>0</v>
      </c>
      <c r="R135" s="90">
        <f>PREENCHER!R155*'PARÃMETROS - NÃO MEXER !'!E139</f>
        <v>0</v>
      </c>
      <c r="S135" s="90">
        <f>PREENCHER!S155*'PARÃMETROS - NÃO MEXER !'!E139</f>
        <v>0</v>
      </c>
      <c r="T135" s="90">
        <f t="shared" si="14"/>
        <v>0</v>
      </c>
      <c r="U135" s="118"/>
    </row>
    <row r="136" spans="1:21" ht="25.5" x14ac:dyDescent="0.25">
      <c r="A136" s="120">
        <f t="shared" si="15"/>
        <v>8</v>
      </c>
      <c r="B136" s="122" t="s">
        <v>158</v>
      </c>
      <c r="C136" s="119" t="s">
        <v>20</v>
      </c>
      <c r="D136" s="90">
        <f>PREENCHER!D156*'PARÃMETROS - NÃO MEXER !'!E140</f>
        <v>0</v>
      </c>
      <c r="E136" s="90">
        <f>PREENCHER!E156*'PARÃMETROS - NÃO MEXER !'!E140</f>
        <v>0</v>
      </c>
      <c r="F136" s="90">
        <f>PREENCHER!F156*'PARÃMETROS - NÃO MEXER !'!E140</f>
        <v>0</v>
      </c>
      <c r="G136" s="90">
        <f>PREENCHER!G156*'PARÃMETROS - NÃO MEXER !'!E140</f>
        <v>0</v>
      </c>
      <c r="H136" s="90">
        <f>PREENCHER!H156*'PARÃMETROS - NÃO MEXER !'!E140</f>
        <v>0</v>
      </c>
      <c r="I136" s="90">
        <f>PREENCHER!I156*'PARÃMETROS - NÃO MEXER !'!E140</f>
        <v>0</v>
      </c>
      <c r="J136" s="90">
        <f>PREENCHER!J156*'PARÃMETROS - NÃO MEXER !'!E140</f>
        <v>0</v>
      </c>
      <c r="K136" s="90">
        <f>PREENCHER!K156*'PARÃMETROS - NÃO MEXER !'!E140</f>
        <v>0</v>
      </c>
      <c r="L136" s="90">
        <f>PREENCHER!L156*'PARÃMETROS - NÃO MEXER !'!E140</f>
        <v>0</v>
      </c>
      <c r="M136" s="90">
        <f>PREENCHER!M156*'PARÃMETROS - NÃO MEXER !'!E140</f>
        <v>0</v>
      </c>
      <c r="N136" s="90">
        <f>PREENCHER!N156*'PARÃMETROS - NÃO MEXER !'!E140</f>
        <v>0</v>
      </c>
      <c r="O136" s="90">
        <f>PREENCHER!O156*'PARÃMETROS - NÃO MEXER !'!E140</f>
        <v>0</v>
      </c>
      <c r="P136" s="90">
        <f>PREENCHER!P156*'PARÃMETROS - NÃO MEXER !'!E140</f>
        <v>0</v>
      </c>
      <c r="Q136" s="90">
        <f>PREENCHER!Q156*'PARÃMETROS - NÃO MEXER !'!E140</f>
        <v>0</v>
      </c>
      <c r="R136" s="90">
        <f>PREENCHER!R156*'PARÃMETROS - NÃO MEXER !'!E140</f>
        <v>0</v>
      </c>
      <c r="S136" s="90">
        <f>PREENCHER!S156*'PARÃMETROS - NÃO MEXER !'!E140</f>
        <v>0</v>
      </c>
      <c r="T136" s="90">
        <f t="shared" si="14"/>
        <v>0</v>
      </c>
      <c r="U136" s="118"/>
    </row>
    <row r="137" spans="1:21" ht="25.5" x14ac:dyDescent="0.25">
      <c r="A137" s="120">
        <f t="shared" si="15"/>
        <v>9</v>
      </c>
      <c r="B137" s="121" t="s">
        <v>159</v>
      </c>
      <c r="C137" s="119" t="s">
        <v>20</v>
      </c>
      <c r="D137" s="90">
        <f>PREENCHER!D157*'PARÃMETROS - NÃO MEXER !'!E141</f>
        <v>0</v>
      </c>
      <c r="E137" s="90">
        <f>PREENCHER!E157*'PARÃMETROS - NÃO MEXER !'!E141</f>
        <v>0</v>
      </c>
      <c r="F137" s="90">
        <f>PREENCHER!F157*'PARÃMETROS - NÃO MEXER !'!E141</f>
        <v>0</v>
      </c>
      <c r="G137" s="90">
        <f>PREENCHER!G157*'PARÃMETROS - NÃO MEXER !'!E141</f>
        <v>0</v>
      </c>
      <c r="H137" s="90">
        <f>PREENCHER!H157*'PARÃMETROS - NÃO MEXER !'!E141</f>
        <v>0</v>
      </c>
      <c r="I137" s="90">
        <f>PREENCHER!I157*'PARÃMETROS - NÃO MEXER !'!E141</f>
        <v>0</v>
      </c>
      <c r="J137" s="90">
        <f>PREENCHER!J157*'PARÃMETROS - NÃO MEXER !'!E141</f>
        <v>0</v>
      </c>
      <c r="K137" s="90">
        <f>PREENCHER!K157*'PARÃMETROS - NÃO MEXER !'!E141</f>
        <v>0</v>
      </c>
      <c r="L137" s="90">
        <f>PREENCHER!L157*'PARÃMETROS - NÃO MEXER !'!E141</f>
        <v>0</v>
      </c>
      <c r="M137" s="90">
        <f>PREENCHER!M157*'PARÃMETROS - NÃO MEXER !'!E141</f>
        <v>0</v>
      </c>
      <c r="N137" s="90">
        <f>PREENCHER!N157*'PARÃMETROS - NÃO MEXER !'!E141</f>
        <v>0</v>
      </c>
      <c r="O137" s="90">
        <f>PREENCHER!O157*'PARÃMETROS - NÃO MEXER !'!E141</f>
        <v>0</v>
      </c>
      <c r="P137" s="90">
        <f>PREENCHER!P157*'PARÃMETROS - NÃO MEXER !'!E141</f>
        <v>0</v>
      </c>
      <c r="Q137" s="90">
        <f>PREENCHER!Q157*'PARÃMETROS - NÃO MEXER !'!E141</f>
        <v>0</v>
      </c>
      <c r="R137" s="90">
        <f>PREENCHER!R157*'PARÃMETROS - NÃO MEXER !'!E141</f>
        <v>0</v>
      </c>
      <c r="S137" s="90">
        <f>PREENCHER!S157*'PARÃMETROS - NÃO MEXER !'!E141</f>
        <v>0</v>
      </c>
      <c r="T137" s="90">
        <f t="shared" si="14"/>
        <v>0</v>
      </c>
      <c r="U137" s="118"/>
    </row>
    <row r="138" spans="1:21" ht="25.5" x14ac:dyDescent="0.25">
      <c r="A138" s="120">
        <f t="shared" si="15"/>
        <v>10</v>
      </c>
      <c r="B138" s="121" t="s">
        <v>160</v>
      </c>
      <c r="C138" s="119" t="s">
        <v>20</v>
      </c>
      <c r="D138" s="90">
        <f>PREENCHER!D158*'PARÃMETROS - NÃO MEXER !'!E142</f>
        <v>0</v>
      </c>
      <c r="E138" s="90">
        <f>PREENCHER!E158*'PARÃMETROS - NÃO MEXER !'!E142</f>
        <v>0</v>
      </c>
      <c r="F138" s="90">
        <f>PREENCHER!F158*'PARÃMETROS - NÃO MEXER !'!E142</f>
        <v>0</v>
      </c>
      <c r="G138" s="90">
        <f>PREENCHER!G158*'PARÃMETROS - NÃO MEXER !'!E142</f>
        <v>0</v>
      </c>
      <c r="H138" s="90">
        <f>PREENCHER!H158*'PARÃMETROS - NÃO MEXER !'!E142</f>
        <v>0</v>
      </c>
      <c r="I138" s="90">
        <f>PREENCHER!I158*'PARÃMETROS - NÃO MEXER !'!E142</f>
        <v>0</v>
      </c>
      <c r="J138" s="90">
        <f>PREENCHER!J158*'PARÃMETROS - NÃO MEXER !'!E142</f>
        <v>0</v>
      </c>
      <c r="K138" s="90">
        <f>PREENCHER!K158*'PARÃMETROS - NÃO MEXER !'!E142</f>
        <v>0</v>
      </c>
      <c r="L138" s="90">
        <f>PREENCHER!L158*'PARÃMETROS - NÃO MEXER !'!E142</f>
        <v>0</v>
      </c>
      <c r="M138" s="90">
        <f>PREENCHER!M158*'PARÃMETROS - NÃO MEXER !'!E142</f>
        <v>0</v>
      </c>
      <c r="N138" s="90">
        <f>PREENCHER!N158*'PARÃMETROS - NÃO MEXER !'!E142</f>
        <v>0</v>
      </c>
      <c r="O138" s="90">
        <f>PREENCHER!O158*'PARÃMETROS - NÃO MEXER !'!E142</f>
        <v>0</v>
      </c>
      <c r="P138" s="90">
        <f>PREENCHER!P158*'PARÃMETROS - NÃO MEXER !'!E142</f>
        <v>0</v>
      </c>
      <c r="Q138" s="90">
        <f>PREENCHER!Q158*'PARÃMETROS - NÃO MEXER !'!E142</f>
        <v>0</v>
      </c>
      <c r="R138" s="90">
        <f>PREENCHER!R158*'PARÃMETROS - NÃO MEXER !'!E142</f>
        <v>0</v>
      </c>
      <c r="S138" s="90">
        <f>PREENCHER!S158*'PARÃMETROS - NÃO MEXER !'!E142</f>
        <v>0</v>
      </c>
      <c r="T138" s="90">
        <f t="shared" si="14"/>
        <v>0</v>
      </c>
      <c r="U138" s="118"/>
    </row>
    <row r="139" spans="1:21" ht="25.5" x14ac:dyDescent="0.25">
      <c r="A139" s="120">
        <f t="shared" si="15"/>
        <v>11</v>
      </c>
      <c r="B139" s="121" t="s">
        <v>162</v>
      </c>
      <c r="C139" s="119" t="s">
        <v>20</v>
      </c>
      <c r="D139" s="90">
        <f>PREENCHER!D159*'PARÃMETROS - NÃO MEXER !'!E143</f>
        <v>0</v>
      </c>
      <c r="E139" s="90">
        <f>PREENCHER!E159*'PARÃMETROS - NÃO MEXER !'!E143</f>
        <v>0</v>
      </c>
      <c r="F139" s="90">
        <f>PREENCHER!F159*'PARÃMETROS - NÃO MEXER !'!E143</f>
        <v>0</v>
      </c>
      <c r="G139" s="90">
        <f>PREENCHER!G159*'PARÃMETROS - NÃO MEXER !'!E143</f>
        <v>0</v>
      </c>
      <c r="H139" s="90">
        <f>PREENCHER!H159*'PARÃMETROS - NÃO MEXER !'!E143</f>
        <v>0</v>
      </c>
      <c r="I139" s="90">
        <f>PREENCHER!I159*'PARÃMETROS - NÃO MEXER !'!E143</f>
        <v>0</v>
      </c>
      <c r="J139" s="90">
        <f>PREENCHER!J159*'PARÃMETROS - NÃO MEXER !'!E143</f>
        <v>0</v>
      </c>
      <c r="K139" s="90">
        <f>PREENCHER!K159*'PARÃMETROS - NÃO MEXER !'!E143</f>
        <v>0</v>
      </c>
      <c r="L139" s="90">
        <f>PREENCHER!L159*'PARÃMETROS - NÃO MEXER !'!E143</f>
        <v>0</v>
      </c>
      <c r="M139" s="90">
        <f>PREENCHER!M159*'PARÃMETROS - NÃO MEXER !'!E143</f>
        <v>0</v>
      </c>
      <c r="N139" s="90">
        <f>PREENCHER!N159*'PARÃMETROS - NÃO MEXER !'!E143</f>
        <v>0</v>
      </c>
      <c r="O139" s="90">
        <f>PREENCHER!O159*'PARÃMETROS - NÃO MEXER !'!E143</f>
        <v>0</v>
      </c>
      <c r="P139" s="90">
        <f>PREENCHER!P159*'PARÃMETROS - NÃO MEXER !'!E143</f>
        <v>0</v>
      </c>
      <c r="Q139" s="90">
        <f>PREENCHER!Q159*'PARÃMETROS - NÃO MEXER !'!E143</f>
        <v>0</v>
      </c>
      <c r="R139" s="90">
        <f>PREENCHER!R159*'PARÃMETROS - NÃO MEXER !'!E143</f>
        <v>0</v>
      </c>
      <c r="S139" s="90">
        <f>PREENCHER!S159*'PARÃMETROS - NÃO MEXER !'!E143</f>
        <v>0</v>
      </c>
      <c r="T139" s="90">
        <f t="shared" si="14"/>
        <v>0</v>
      </c>
      <c r="U139" s="118"/>
    </row>
    <row r="140" spans="1:21" ht="38.25" x14ac:dyDescent="0.25">
      <c r="A140" s="120">
        <f t="shared" si="15"/>
        <v>12</v>
      </c>
      <c r="B140" s="122" t="s">
        <v>163</v>
      </c>
      <c r="C140" s="119" t="s">
        <v>20</v>
      </c>
      <c r="D140" s="90">
        <f>PREENCHER!D160*'PARÃMETROS - NÃO MEXER !'!E144</f>
        <v>0</v>
      </c>
      <c r="E140" s="90">
        <f>PREENCHER!E160*'PARÃMETROS - NÃO MEXER !'!E144</f>
        <v>0</v>
      </c>
      <c r="F140" s="90">
        <f>PREENCHER!F160*'PARÃMETROS - NÃO MEXER !'!E144</f>
        <v>0</v>
      </c>
      <c r="G140" s="90">
        <f>PREENCHER!G160*'PARÃMETROS - NÃO MEXER !'!E144</f>
        <v>0</v>
      </c>
      <c r="H140" s="90">
        <f>PREENCHER!H160*'PARÃMETROS - NÃO MEXER !'!E144</f>
        <v>0</v>
      </c>
      <c r="I140" s="90">
        <f>PREENCHER!I160*'PARÃMETROS - NÃO MEXER !'!E144</f>
        <v>0</v>
      </c>
      <c r="J140" s="90">
        <f>PREENCHER!J160*'PARÃMETROS - NÃO MEXER !'!E144</f>
        <v>0</v>
      </c>
      <c r="K140" s="90">
        <f>PREENCHER!K160*'PARÃMETROS - NÃO MEXER !'!E144</f>
        <v>0</v>
      </c>
      <c r="L140" s="90">
        <f>PREENCHER!L160*'PARÃMETROS - NÃO MEXER !'!E144</f>
        <v>0</v>
      </c>
      <c r="M140" s="90">
        <f>PREENCHER!M160*'PARÃMETROS - NÃO MEXER !'!E144</f>
        <v>0</v>
      </c>
      <c r="N140" s="90">
        <f>PREENCHER!N160*'PARÃMETROS - NÃO MEXER !'!E144</f>
        <v>0</v>
      </c>
      <c r="O140" s="90">
        <f>PREENCHER!O160*'PARÃMETROS - NÃO MEXER !'!E144</f>
        <v>0</v>
      </c>
      <c r="P140" s="90">
        <f>PREENCHER!P160*'PARÃMETROS - NÃO MEXER !'!E144</f>
        <v>0</v>
      </c>
      <c r="Q140" s="90">
        <f>PREENCHER!Q160*'PARÃMETROS - NÃO MEXER !'!E144</f>
        <v>0</v>
      </c>
      <c r="R140" s="90">
        <f>PREENCHER!R160*'PARÃMETROS - NÃO MEXER !'!E144</f>
        <v>0</v>
      </c>
      <c r="S140" s="90">
        <f>PREENCHER!S160*'PARÃMETROS - NÃO MEXER !'!E144</f>
        <v>0</v>
      </c>
      <c r="T140" s="90">
        <f t="shared" si="14"/>
        <v>0</v>
      </c>
      <c r="U140" s="118"/>
    </row>
    <row r="141" spans="1:21" x14ac:dyDescent="0.25">
      <c r="A141" s="120">
        <f t="shared" si="15"/>
        <v>13</v>
      </c>
      <c r="B141" s="122" t="s">
        <v>164</v>
      </c>
      <c r="C141" s="119" t="s">
        <v>20</v>
      </c>
      <c r="D141" s="90">
        <f>PREENCHER!D161*'PARÃMETROS - NÃO MEXER !'!E145</f>
        <v>0</v>
      </c>
      <c r="E141" s="90">
        <f>PREENCHER!E161*'PARÃMETROS - NÃO MEXER !'!E145</f>
        <v>0</v>
      </c>
      <c r="F141" s="90">
        <f>PREENCHER!F161*'PARÃMETROS - NÃO MEXER !'!E145</f>
        <v>0</v>
      </c>
      <c r="G141" s="90">
        <f>PREENCHER!G161*'PARÃMETROS - NÃO MEXER !'!E145</f>
        <v>0</v>
      </c>
      <c r="H141" s="90">
        <f>PREENCHER!H161*'PARÃMETROS - NÃO MEXER !'!E145</f>
        <v>0</v>
      </c>
      <c r="I141" s="90">
        <f>PREENCHER!I161*'PARÃMETROS - NÃO MEXER !'!E145</f>
        <v>0</v>
      </c>
      <c r="J141" s="90">
        <f>PREENCHER!J161*'PARÃMETROS - NÃO MEXER !'!E145</f>
        <v>0</v>
      </c>
      <c r="K141" s="90">
        <f>PREENCHER!K161*'PARÃMETROS - NÃO MEXER !'!E145</f>
        <v>0</v>
      </c>
      <c r="L141" s="90">
        <f>PREENCHER!L161*'PARÃMETROS - NÃO MEXER !'!E145</f>
        <v>0</v>
      </c>
      <c r="M141" s="90">
        <f>PREENCHER!M161*'PARÃMETROS - NÃO MEXER !'!E145</f>
        <v>0</v>
      </c>
      <c r="N141" s="90">
        <f>PREENCHER!N161*'PARÃMETROS - NÃO MEXER !'!E145</f>
        <v>0</v>
      </c>
      <c r="O141" s="90">
        <f>PREENCHER!O161*'PARÃMETROS - NÃO MEXER !'!E145</f>
        <v>0</v>
      </c>
      <c r="P141" s="90">
        <f>PREENCHER!P161*'PARÃMETROS - NÃO MEXER !'!E145</f>
        <v>0</v>
      </c>
      <c r="Q141" s="90">
        <f>PREENCHER!Q161*'PARÃMETROS - NÃO MEXER !'!E145</f>
        <v>0</v>
      </c>
      <c r="R141" s="90">
        <f>PREENCHER!R161*'PARÃMETROS - NÃO MEXER !'!E145</f>
        <v>0</v>
      </c>
      <c r="S141" s="90">
        <f>PREENCHER!S161*'PARÃMETROS - NÃO MEXER !'!E145</f>
        <v>0</v>
      </c>
      <c r="T141" s="90">
        <f t="shared" si="14"/>
        <v>0</v>
      </c>
      <c r="U141" s="118"/>
    </row>
    <row r="142" spans="1:21" ht="38.25" x14ac:dyDescent="0.25">
      <c r="A142" s="120">
        <f t="shared" si="15"/>
        <v>14</v>
      </c>
      <c r="B142" s="122" t="s">
        <v>165</v>
      </c>
      <c r="C142" s="119" t="s">
        <v>20</v>
      </c>
      <c r="D142" s="90">
        <f>PREENCHER!D162*'PARÃMETROS - NÃO MEXER !'!E146</f>
        <v>0</v>
      </c>
      <c r="E142" s="90">
        <f>PREENCHER!E162*'PARÃMETROS - NÃO MEXER !'!E146</f>
        <v>0</v>
      </c>
      <c r="F142" s="90">
        <f>PREENCHER!F162*'PARÃMETROS - NÃO MEXER !'!E146</f>
        <v>0</v>
      </c>
      <c r="G142" s="90">
        <f>PREENCHER!G162*'PARÃMETROS - NÃO MEXER !'!E146</f>
        <v>0</v>
      </c>
      <c r="H142" s="90">
        <f>PREENCHER!H162*'PARÃMETROS - NÃO MEXER !'!E146</f>
        <v>0</v>
      </c>
      <c r="I142" s="90">
        <f>PREENCHER!I162*'PARÃMETROS - NÃO MEXER !'!E146</f>
        <v>0</v>
      </c>
      <c r="J142" s="90">
        <f>PREENCHER!J162*'PARÃMETROS - NÃO MEXER !'!E146</f>
        <v>0</v>
      </c>
      <c r="K142" s="90">
        <f>PREENCHER!K162*'PARÃMETROS - NÃO MEXER !'!E146</f>
        <v>0</v>
      </c>
      <c r="L142" s="90">
        <f>PREENCHER!L162*'PARÃMETROS - NÃO MEXER !'!E146</f>
        <v>0</v>
      </c>
      <c r="M142" s="90">
        <f>PREENCHER!M162*'PARÃMETROS - NÃO MEXER !'!E146</f>
        <v>0</v>
      </c>
      <c r="N142" s="90">
        <f>PREENCHER!N162*'PARÃMETROS - NÃO MEXER !'!E146</f>
        <v>0</v>
      </c>
      <c r="O142" s="90">
        <f>PREENCHER!O162*'PARÃMETROS - NÃO MEXER !'!E146</f>
        <v>0</v>
      </c>
      <c r="P142" s="90">
        <f>PREENCHER!P162*'PARÃMETROS - NÃO MEXER !'!E146</f>
        <v>0</v>
      </c>
      <c r="Q142" s="90">
        <f>PREENCHER!Q162*'PARÃMETROS - NÃO MEXER !'!E146</f>
        <v>0</v>
      </c>
      <c r="R142" s="90">
        <f>PREENCHER!R162*'PARÃMETROS - NÃO MEXER !'!E146</f>
        <v>0</v>
      </c>
      <c r="S142" s="90">
        <f>PREENCHER!S162*'PARÃMETROS - NÃO MEXER !'!E146</f>
        <v>0</v>
      </c>
      <c r="T142" s="90">
        <f t="shared" si="14"/>
        <v>0</v>
      </c>
      <c r="U142" s="118"/>
    </row>
    <row r="143" spans="1:21" ht="38.25" x14ac:dyDescent="0.25">
      <c r="A143" s="120">
        <f t="shared" si="15"/>
        <v>15</v>
      </c>
      <c r="B143" s="122" t="s">
        <v>202</v>
      </c>
      <c r="C143" s="119" t="s">
        <v>20</v>
      </c>
      <c r="D143" s="90">
        <f>PREENCHER!D163*'PARÃMETROS - NÃO MEXER !'!E147</f>
        <v>0</v>
      </c>
      <c r="E143" s="90">
        <f>PREENCHER!E163*'PARÃMETROS - NÃO MEXER !'!E147</f>
        <v>0</v>
      </c>
      <c r="F143" s="90">
        <f>PREENCHER!F163*'PARÃMETROS - NÃO MEXER !'!E147</f>
        <v>0</v>
      </c>
      <c r="G143" s="90">
        <f>PREENCHER!G163*'PARÃMETROS - NÃO MEXER !'!E147</f>
        <v>0</v>
      </c>
      <c r="H143" s="90">
        <f>PREENCHER!H163*'PARÃMETROS - NÃO MEXER !'!E147</f>
        <v>0</v>
      </c>
      <c r="I143" s="90">
        <f>PREENCHER!I163*'PARÃMETROS - NÃO MEXER !'!E147</f>
        <v>0</v>
      </c>
      <c r="J143" s="90">
        <f>PREENCHER!J163*'PARÃMETROS - NÃO MEXER !'!E147</f>
        <v>0</v>
      </c>
      <c r="K143" s="90">
        <f>PREENCHER!K163*'PARÃMETROS - NÃO MEXER !'!E147</f>
        <v>0</v>
      </c>
      <c r="L143" s="90">
        <f>PREENCHER!L163*'PARÃMETROS - NÃO MEXER !'!E147</f>
        <v>0</v>
      </c>
      <c r="M143" s="90">
        <f>PREENCHER!M163*'PARÃMETROS - NÃO MEXER !'!E147</f>
        <v>0</v>
      </c>
      <c r="N143" s="90">
        <f>PREENCHER!N163*'PARÃMETROS - NÃO MEXER !'!E147</f>
        <v>0</v>
      </c>
      <c r="O143" s="90">
        <f>PREENCHER!O163*'PARÃMETROS - NÃO MEXER !'!E147</f>
        <v>0</v>
      </c>
      <c r="P143" s="90">
        <f>PREENCHER!P163*'PARÃMETROS - NÃO MEXER !'!E147</f>
        <v>0</v>
      </c>
      <c r="Q143" s="90">
        <f>PREENCHER!Q163*'PARÃMETROS - NÃO MEXER !'!E147</f>
        <v>0</v>
      </c>
      <c r="R143" s="90">
        <f>PREENCHER!R163*'PARÃMETROS - NÃO MEXER !'!E147</f>
        <v>0</v>
      </c>
      <c r="S143" s="90">
        <f>PREENCHER!S163*'PARÃMETROS - NÃO MEXER !'!E147</f>
        <v>0</v>
      </c>
      <c r="T143" s="90">
        <f t="shared" si="14"/>
        <v>0</v>
      </c>
      <c r="U143" s="118"/>
    </row>
    <row r="144" spans="1:21" ht="25.5" x14ac:dyDescent="0.25">
      <c r="A144" s="120">
        <f t="shared" si="15"/>
        <v>16</v>
      </c>
      <c r="B144" s="122" t="s">
        <v>167</v>
      </c>
      <c r="C144" s="119" t="s">
        <v>20</v>
      </c>
      <c r="D144" s="90">
        <f>PREENCHER!D164*'PARÃMETROS - NÃO MEXER !'!E148</f>
        <v>0</v>
      </c>
      <c r="E144" s="90">
        <f>PREENCHER!E164*'PARÃMETROS - NÃO MEXER !'!E148</f>
        <v>0</v>
      </c>
      <c r="F144" s="90">
        <f>PREENCHER!F164*'PARÃMETROS - NÃO MEXER !'!E148</f>
        <v>0</v>
      </c>
      <c r="G144" s="90">
        <f>PREENCHER!G164*'PARÃMETROS - NÃO MEXER !'!E148</f>
        <v>0</v>
      </c>
      <c r="H144" s="90">
        <f>PREENCHER!H164*'PARÃMETROS - NÃO MEXER !'!E148</f>
        <v>0</v>
      </c>
      <c r="I144" s="90">
        <f>PREENCHER!I164*'PARÃMETROS - NÃO MEXER !'!E148</f>
        <v>0</v>
      </c>
      <c r="J144" s="90">
        <f>PREENCHER!J164*'PARÃMETROS - NÃO MEXER !'!E148</f>
        <v>0</v>
      </c>
      <c r="K144" s="90">
        <f>PREENCHER!K164*'PARÃMETROS - NÃO MEXER !'!E148</f>
        <v>0</v>
      </c>
      <c r="L144" s="90">
        <f>PREENCHER!L164*'PARÃMETROS - NÃO MEXER !'!E148</f>
        <v>0</v>
      </c>
      <c r="M144" s="90">
        <f>PREENCHER!M164*'PARÃMETROS - NÃO MEXER !'!E148</f>
        <v>0</v>
      </c>
      <c r="N144" s="90">
        <f>PREENCHER!N164*'PARÃMETROS - NÃO MEXER !'!E148</f>
        <v>0</v>
      </c>
      <c r="O144" s="90">
        <f>PREENCHER!O164*'PARÃMETROS - NÃO MEXER !'!E148</f>
        <v>0</v>
      </c>
      <c r="P144" s="90">
        <f>PREENCHER!P164*'PARÃMETROS - NÃO MEXER !'!E148</f>
        <v>0</v>
      </c>
      <c r="Q144" s="90">
        <f>PREENCHER!Q164*'PARÃMETROS - NÃO MEXER !'!E148</f>
        <v>0</v>
      </c>
      <c r="R144" s="90">
        <f>PREENCHER!R164*'PARÃMETROS - NÃO MEXER !'!E148</f>
        <v>0</v>
      </c>
      <c r="S144" s="90">
        <f>PREENCHER!S164*'PARÃMETROS - NÃO MEXER !'!E148</f>
        <v>0</v>
      </c>
      <c r="T144" s="90">
        <f t="shared" si="14"/>
        <v>0</v>
      </c>
      <c r="U144" s="118"/>
    </row>
    <row r="145" spans="1:21" ht="25.5" x14ac:dyDescent="0.25">
      <c r="A145" s="120">
        <f t="shared" si="15"/>
        <v>17</v>
      </c>
      <c r="B145" s="122" t="s">
        <v>168</v>
      </c>
      <c r="C145" s="119" t="s">
        <v>20</v>
      </c>
      <c r="D145" s="90">
        <f>PREENCHER!D165*'PARÃMETROS - NÃO MEXER !'!E149</f>
        <v>0</v>
      </c>
      <c r="E145" s="90">
        <f>PREENCHER!E165*'PARÃMETROS - NÃO MEXER !'!E149</f>
        <v>0</v>
      </c>
      <c r="F145" s="90">
        <f>PREENCHER!F165*'PARÃMETROS - NÃO MEXER !'!E149</f>
        <v>0</v>
      </c>
      <c r="G145" s="90">
        <f>PREENCHER!G165*'PARÃMETROS - NÃO MEXER !'!E149</f>
        <v>0</v>
      </c>
      <c r="H145" s="90">
        <f>PREENCHER!H165*'PARÃMETROS - NÃO MEXER !'!E149</f>
        <v>0</v>
      </c>
      <c r="I145" s="90">
        <f>PREENCHER!I165*'PARÃMETROS - NÃO MEXER !'!E149</f>
        <v>0</v>
      </c>
      <c r="J145" s="90">
        <f>PREENCHER!J165*'PARÃMETROS - NÃO MEXER !'!E149</f>
        <v>0</v>
      </c>
      <c r="K145" s="90">
        <f>PREENCHER!K165*'PARÃMETROS - NÃO MEXER !'!E149</f>
        <v>0</v>
      </c>
      <c r="L145" s="90">
        <f>PREENCHER!L165*'PARÃMETROS - NÃO MEXER !'!E149</f>
        <v>0</v>
      </c>
      <c r="M145" s="90">
        <f>PREENCHER!M165*'PARÃMETROS - NÃO MEXER !'!E149</f>
        <v>0</v>
      </c>
      <c r="N145" s="90">
        <f>PREENCHER!N165*'PARÃMETROS - NÃO MEXER !'!E149</f>
        <v>0</v>
      </c>
      <c r="O145" s="90">
        <f>PREENCHER!O165*'PARÃMETROS - NÃO MEXER !'!E149</f>
        <v>0</v>
      </c>
      <c r="P145" s="90">
        <f>PREENCHER!P165*'PARÃMETROS - NÃO MEXER !'!E149</f>
        <v>0</v>
      </c>
      <c r="Q145" s="90">
        <f>PREENCHER!Q165*'PARÃMETROS - NÃO MEXER !'!E149</f>
        <v>0</v>
      </c>
      <c r="R145" s="90">
        <f>PREENCHER!R165*'PARÃMETROS - NÃO MEXER !'!E149</f>
        <v>0</v>
      </c>
      <c r="S145" s="90">
        <f>PREENCHER!S165*'PARÃMETROS - NÃO MEXER !'!E149</f>
        <v>0</v>
      </c>
      <c r="T145" s="90">
        <f t="shared" si="14"/>
        <v>0</v>
      </c>
      <c r="U145" s="118"/>
    </row>
    <row r="146" spans="1:21" x14ac:dyDescent="0.25">
      <c r="A146" s="120">
        <f t="shared" si="15"/>
        <v>18</v>
      </c>
      <c r="B146" s="122" t="s">
        <v>170</v>
      </c>
      <c r="C146" s="119" t="s">
        <v>20</v>
      </c>
      <c r="D146" s="90">
        <f>PREENCHER!D166*'PARÃMETROS - NÃO MEXER !'!E150</f>
        <v>0</v>
      </c>
      <c r="E146" s="90">
        <f>PREENCHER!E166*'PARÃMETROS - NÃO MEXER !'!E150</f>
        <v>0</v>
      </c>
      <c r="F146" s="90">
        <f>PREENCHER!F166*'PARÃMETROS - NÃO MEXER !'!E150</f>
        <v>0</v>
      </c>
      <c r="G146" s="90">
        <f>PREENCHER!G166*'PARÃMETROS - NÃO MEXER !'!E150</f>
        <v>0</v>
      </c>
      <c r="H146" s="90">
        <f>PREENCHER!H166*'PARÃMETROS - NÃO MEXER !'!E150</f>
        <v>0</v>
      </c>
      <c r="I146" s="90">
        <f>PREENCHER!I166*'PARÃMETROS - NÃO MEXER !'!E150</f>
        <v>0</v>
      </c>
      <c r="J146" s="90">
        <f>PREENCHER!J166*'PARÃMETROS - NÃO MEXER !'!E150</f>
        <v>0</v>
      </c>
      <c r="K146" s="90">
        <f>PREENCHER!K166*'PARÃMETROS - NÃO MEXER !'!E150</f>
        <v>0</v>
      </c>
      <c r="L146" s="90">
        <f>PREENCHER!L166*'PARÃMETROS - NÃO MEXER !'!E150</f>
        <v>0</v>
      </c>
      <c r="M146" s="90">
        <f>PREENCHER!M166*'PARÃMETROS - NÃO MEXER !'!E150</f>
        <v>0</v>
      </c>
      <c r="N146" s="90">
        <f>PREENCHER!N166*'PARÃMETROS - NÃO MEXER !'!E150</f>
        <v>0</v>
      </c>
      <c r="O146" s="90">
        <f>PREENCHER!O166*'PARÃMETROS - NÃO MEXER !'!E150</f>
        <v>0</v>
      </c>
      <c r="P146" s="90">
        <f>PREENCHER!P166*'PARÃMETROS - NÃO MEXER !'!E150</f>
        <v>0</v>
      </c>
      <c r="Q146" s="90">
        <f>PREENCHER!Q166*'PARÃMETROS - NÃO MEXER !'!E150</f>
        <v>0</v>
      </c>
      <c r="R146" s="90">
        <f>PREENCHER!R166*'PARÃMETROS - NÃO MEXER !'!E150</f>
        <v>0</v>
      </c>
      <c r="S146" s="90">
        <f>PREENCHER!S166*'PARÃMETROS - NÃO MEXER !'!E150</f>
        <v>0</v>
      </c>
      <c r="T146" s="90">
        <f t="shared" si="14"/>
        <v>0</v>
      </c>
      <c r="U146" s="118"/>
    </row>
    <row r="147" spans="1:21" x14ac:dyDescent="0.25">
      <c r="B147" s="250"/>
      <c r="C147" s="250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</row>
    <row r="148" spans="1:21" x14ac:dyDescent="0.25">
      <c r="B148" s="251"/>
      <c r="C148" s="251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118"/>
    </row>
    <row r="149" spans="1:21" ht="18.75" customHeight="1" x14ac:dyDescent="0.3">
      <c r="B149" s="247" t="s">
        <v>203</v>
      </c>
      <c r="C149" s="247"/>
      <c r="D149" s="123">
        <f>SUM(D129:S146)</f>
        <v>0</v>
      </c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</row>
  </sheetData>
  <sheetProtection selectLockedCells="1" selectUnlockedCells="1"/>
  <mergeCells count="31">
    <mergeCell ref="B66:C66"/>
    <mergeCell ref="B4:T4"/>
    <mergeCell ref="B5:C5"/>
    <mergeCell ref="B6:C6"/>
    <mergeCell ref="B31:C31"/>
    <mergeCell ref="B32:C32"/>
    <mergeCell ref="B35:T35"/>
    <mergeCell ref="B36:C36"/>
    <mergeCell ref="B37:C37"/>
    <mergeCell ref="B64:C64"/>
    <mergeCell ref="B65:C65"/>
    <mergeCell ref="D65:T65"/>
    <mergeCell ref="B124:C124"/>
    <mergeCell ref="B68:T68"/>
    <mergeCell ref="B69:C69"/>
    <mergeCell ref="B70:C70"/>
    <mergeCell ref="B95:C95"/>
    <mergeCell ref="D95:T95"/>
    <mergeCell ref="B96:C96"/>
    <mergeCell ref="B98:T98"/>
    <mergeCell ref="B99:C99"/>
    <mergeCell ref="B100:C100"/>
    <mergeCell ref="B122:C122"/>
    <mergeCell ref="C123:U123"/>
    <mergeCell ref="B149:C149"/>
    <mergeCell ref="B126:T126"/>
    <mergeCell ref="B127:C127"/>
    <mergeCell ref="B128:C128"/>
    <mergeCell ref="B147:C147"/>
    <mergeCell ref="B148:C148"/>
    <mergeCell ref="D148:T148"/>
  </mergeCells>
  <dataValidations count="1">
    <dataValidation type="whole" allowBlank="1" showInputMessage="1" showErrorMessage="1" sqref="D7:T29 D38:T63 D71:T93 D101:T121 D129:T146" xr:uid="{00000000-0002-0000-0100-000000000000}">
      <formula1>0</formula1>
      <formula2>10000</formula2>
    </dataValidation>
  </dataValidations>
  <pageMargins left="0.78749999999999998" right="0.78749999999999998" top="0.98402777777777772" bottom="0.98402777777777772" header="0.51180555555555551" footer="0.51180555555555551"/>
  <pageSetup paperSize="9" scale="75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view="pageBreakPreview" zoomScale="125" zoomScaleNormal="130" zoomScaleSheetLayoutView="125" workbookViewId="0">
      <selection activeCell="B10" sqref="B10"/>
    </sheetView>
  </sheetViews>
  <sheetFormatPr defaultColWidth="8.7109375" defaultRowHeight="15" x14ac:dyDescent="0.25"/>
  <cols>
    <col min="1" max="1" width="64.42578125" customWidth="1"/>
    <col min="2" max="2" width="19.85546875" style="125" customWidth="1"/>
    <col min="3" max="3" width="21.5703125" style="125" customWidth="1"/>
    <col min="4" max="4" width="18.28515625" style="125" customWidth="1"/>
  </cols>
  <sheetData>
    <row r="1" spans="1:4" ht="26.25" x14ac:dyDescent="0.4">
      <c r="A1" s="2" t="s">
        <v>204</v>
      </c>
    </row>
    <row r="3" spans="1:4" x14ac:dyDescent="0.25">
      <c r="A3" s="126"/>
      <c r="B3" s="127" t="s">
        <v>205</v>
      </c>
      <c r="C3" s="127" t="s">
        <v>206</v>
      </c>
      <c r="D3" s="127" t="s">
        <v>207</v>
      </c>
    </row>
    <row r="4" spans="1:4" x14ac:dyDescent="0.25">
      <c r="A4" s="128" t="str">
        <f>'PARÃMETROS - NÃO MEXER !'!B4</f>
        <v>Grupo 1 - Atividades de Ensino Básico, Graduação e /ou Pós-graduação</v>
      </c>
      <c r="B4" s="127">
        <f>'PONTOS  Classe E - NÃO MEXER!'!D32</f>
        <v>0</v>
      </c>
      <c r="C4" s="127">
        <f t="shared" ref="C4:C5" si="0">D13</f>
        <v>0</v>
      </c>
      <c r="D4" s="127">
        <f>IF(C4&gt;'PARÃMETROS - NÃO MEXER !'!E4,'PARÃMETROS - NÃO MEXER !'!E4,C4)</f>
        <v>0</v>
      </c>
    </row>
    <row r="5" spans="1:4" x14ac:dyDescent="0.25">
      <c r="A5" s="128" t="str">
        <f>'PARÃMETROS - NÃO MEXER !'!B5</f>
        <v>Grupo 2 - Atividades de Pesquisa e Produção Intelectual</v>
      </c>
      <c r="B5" s="127">
        <f>'PONTOS  Classe E - NÃO MEXER!'!D66</f>
        <v>0</v>
      </c>
      <c r="C5" s="127">
        <f t="shared" si="0"/>
        <v>0</v>
      </c>
      <c r="D5" s="127">
        <f>IF(C5&gt;'PARÃMETROS - NÃO MEXER !'!E5,'PARÃMETROS - NÃO MEXER !'!E5,C5)</f>
        <v>0</v>
      </c>
    </row>
    <row r="6" spans="1:4" x14ac:dyDescent="0.25">
      <c r="A6" s="128" t="str">
        <f>'PARÃMETROS - NÃO MEXER !'!B6</f>
        <v>Grupo 3 - Atividades de Extensão</v>
      </c>
      <c r="B6" s="127">
        <f>'PONTOS  Classe E - NÃO MEXER!'!D96</f>
        <v>0</v>
      </c>
      <c r="C6" s="127">
        <f t="shared" ref="C6:C8" si="1">B6</f>
        <v>0</v>
      </c>
      <c r="D6" s="127">
        <f>IF(C6&gt;'PARÃMETROS - NÃO MEXER !'!E6,'PARÃMETROS - NÃO MEXER !'!E6,C6)</f>
        <v>0</v>
      </c>
    </row>
    <row r="7" spans="1:4" x14ac:dyDescent="0.25">
      <c r="A7" s="128" t="str">
        <f>'PARÃMETROS - NÃO MEXER !'!B7</f>
        <v>Grupo 4 - Atividades de Gestão e Representação</v>
      </c>
      <c r="B7" s="127">
        <f>'PONTOS  Classe E - NÃO MEXER!'!D124</f>
        <v>0</v>
      </c>
      <c r="C7" s="127">
        <f t="shared" si="1"/>
        <v>0</v>
      </c>
      <c r="D7" s="127">
        <f>IF(C7&gt;'PARÃMETROS - NÃO MEXER !'!E7,'PARÃMETROS - NÃO MEXER !'!E7,C7)</f>
        <v>0</v>
      </c>
    </row>
    <row r="8" spans="1:4" x14ac:dyDescent="0.25">
      <c r="A8" s="128" t="str">
        <f>'PARÃMETROS - NÃO MEXER !'!B8</f>
        <v>Grupo 5 - Qualificação Acadêmico-Profissional e Outras Atividades</v>
      </c>
      <c r="B8" s="127">
        <f>'PONTOS  Classe E - NÃO MEXER!'!D149</f>
        <v>0</v>
      </c>
      <c r="C8" s="127">
        <f t="shared" si="1"/>
        <v>0</v>
      </c>
      <c r="D8" s="127">
        <f>IF(C8&gt;'PARÃMETROS - NÃO MEXER !'!E8,'PARÃMETROS - NÃO MEXER !'!E8,C8)</f>
        <v>0</v>
      </c>
    </row>
    <row r="9" spans="1:4" x14ac:dyDescent="0.25">
      <c r="C9" s="129" t="s">
        <v>208</v>
      </c>
      <c r="D9" s="129">
        <f>SUM(D4:D8)</f>
        <v>0</v>
      </c>
    </row>
    <row r="12" spans="1:4" x14ac:dyDescent="0.25">
      <c r="A12" s="130" t="s">
        <v>209</v>
      </c>
      <c r="B12" s="131" t="s">
        <v>210</v>
      </c>
      <c r="C12" s="131">
        <v>0.30000000000000004</v>
      </c>
      <c r="D12" s="132" t="s">
        <v>18</v>
      </c>
    </row>
    <row r="13" spans="1:4" x14ac:dyDescent="0.25">
      <c r="A13" s="130" t="str">
        <f>'PARÃMETROS - NÃO MEXER !'!B4</f>
        <v>Grupo 1 - Atividades de Ensino Básico, Graduação e /ou Pós-graduação</v>
      </c>
      <c r="B13" s="132">
        <f>'PONTOS  Classe E - NÃO MEXER!'!U30</f>
        <v>0</v>
      </c>
      <c r="C13" s="132">
        <f>IF(AND(B13&lt;0.7*'PARÃMETROS - NÃO MEXER !'!E4,'PONTOS  Classe E - NÃO MEXER!'!D32-'PONTOS  Classe E - NÃO MEXER!'!U30&gt;0.3*'PARÃMETROS - NÃO MEXER !'!E4),0.3*'PARÃMETROS - NÃO MEXER !'!E4,'PONTOS  Classe E - NÃO MEXER!'!D32-'PONTOS  Classe E - NÃO MEXER!'!U30)</f>
        <v>0</v>
      </c>
      <c r="D13" s="132">
        <f t="shared" ref="D13:D14" si="2">B13+C13</f>
        <v>0</v>
      </c>
    </row>
    <row r="14" spans="1:4" x14ac:dyDescent="0.25">
      <c r="A14" s="130" t="str">
        <f>'PARÃMETROS - NÃO MEXER !'!B5</f>
        <v>Grupo 2 - Atividades de Pesquisa e Produção Intelectual</v>
      </c>
      <c r="B14" s="132">
        <f>IF(PREENCHER!U58&lt;8,PREENCHER!U58/8*'PARÃMETROS - NÃO MEXER !'!E5*0.7,'PONTOS  Classe E - NÃO MEXER!'!U41)</f>
        <v>0</v>
      </c>
      <c r="C14" s="132">
        <f>IF(AND(PREENCHER!U58&lt;8,'PONTOS  Classe E - NÃO MEXER!'!D66-'PONTOS  Classe E - NÃO MEXER!'!U41&gt;0.3*'PARÃMETROS - NÃO MEXER !'!E5),0.3*'PARÃMETROS - NÃO MEXER !'!E5,'PONTOS  Classe E - NÃO MEXER!'!D66-'PONTOS  Classe E - NÃO MEXER!'!U41)</f>
        <v>0</v>
      </c>
      <c r="D14" s="132">
        <f t="shared" si="2"/>
        <v>0</v>
      </c>
    </row>
  </sheetData>
  <sheetProtection selectLockedCells="1" selectUnlockedCells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150"/>
  <sheetViews>
    <sheetView view="pageBreakPreview" zoomScale="125" zoomScaleNormal="130" zoomScaleSheetLayoutView="125" workbookViewId="0">
      <selection activeCell="I53" sqref="I53"/>
    </sheetView>
  </sheetViews>
  <sheetFormatPr defaultColWidth="8.7109375" defaultRowHeight="15" x14ac:dyDescent="0.25"/>
  <cols>
    <col min="1" max="1" width="3" customWidth="1"/>
    <col min="2" max="2" width="66.7109375" style="133" customWidth="1"/>
    <col min="3" max="3" width="14.140625" customWidth="1"/>
    <col min="4" max="5" width="8.7109375" customWidth="1"/>
    <col min="6" max="6" width="18.7109375" style="134" customWidth="1"/>
    <col min="7" max="9" width="8.7109375" customWidth="1"/>
    <col min="10" max="10" width="36.7109375" customWidth="1"/>
    <col min="11" max="11" width="14.140625" style="1" customWidth="1"/>
    <col min="12" max="13" width="9.140625" style="1" customWidth="1"/>
  </cols>
  <sheetData>
    <row r="2" spans="2:13" x14ac:dyDescent="0.25">
      <c r="B2" s="135" t="s">
        <v>211</v>
      </c>
      <c r="C2" s="136"/>
      <c r="D2" s="136"/>
      <c r="E2" s="136"/>
      <c r="H2" s="137" t="s">
        <v>212</v>
      </c>
      <c r="I2" s="137" t="s">
        <v>213</v>
      </c>
      <c r="J2" s="138" t="s">
        <v>214</v>
      </c>
      <c r="K2" s="139"/>
      <c r="L2" s="139"/>
      <c r="M2" s="139"/>
    </row>
    <row r="3" spans="2:13" x14ac:dyDescent="0.25">
      <c r="B3" s="135" t="s">
        <v>215</v>
      </c>
      <c r="C3" s="136" t="s">
        <v>216</v>
      </c>
      <c r="D3" s="136" t="s">
        <v>217</v>
      </c>
      <c r="E3" s="136" t="s">
        <v>218</v>
      </c>
      <c r="H3" s="137"/>
      <c r="I3" s="137" t="s">
        <v>219</v>
      </c>
      <c r="J3" s="138" t="s">
        <v>215</v>
      </c>
      <c r="K3" s="139" t="s">
        <v>216</v>
      </c>
      <c r="L3" s="139" t="s">
        <v>217</v>
      </c>
      <c r="M3" s="139" t="s">
        <v>218</v>
      </c>
    </row>
    <row r="4" spans="2:13" x14ac:dyDescent="0.25">
      <c r="B4" s="135" t="s">
        <v>220</v>
      </c>
      <c r="C4" s="140">
        <v>60</v>
      </c>
      <c r="D4" s="140">
        <v>60</v>
      </c>
      <c r="E4" s="140">
        <v>60</v>
      </c>
      <c r="J4" s="138" t="s">
        <v>221</v>
      </c>
      <c r="K4" s="139">
        <f t="shared" ref="K4:K5" si="0">60*0.7</f>
        <v>42</v>
      </c>
      <c r="L4" s="139">
        <f t="shared" ref="L4:L5" si="1">60*0.7</f>
        <v>42</v>
      </c>
      <c r="M4" s="139">
        <f t="shared" ref="M4:M5" si="2">60*0.7</f>
        <v>42</v>
      </c>
    </row>
    <row r="5" spans="2:13" x14ac:dyDescent="0.25">
      <c r="B5" s="135" t="s">
        <v>222</v>
      </c>
      <c r="C5" s="140">
        <v>60</v>
      </c>
      <c r="D5" s="140">
        <v>60</v>
      </c>
      <c r="E5" s="140">
        <v>60</v>
      </c>
      <c r="J5" s="138" t="s">
        <v>223</v>
      </c>
      <c r="K5" s="139">
        <f t="shared" si="0"/>
        <v>42</v>
      </c>
      <c r="L5" s="139">
        <f t="shared" si="1"/>
        <v>42</v>
      </c>
      <c r="M5" s="139">
        <f t="shared" si="2"/>
        <v>42</v>
      </c>
    </row>
    <row r="6" spans="2:13" x14ac:dyDescent="0.25">
      <c r="B6" s="135" t="s">
        <v>224</v>
      </c>
      <c r="C6" s="140">
        <v>40</v>
      </c>
      <c r="D6" s="140">
        <v>40</v>
      </c>
      <c r="E6" s="140">
        <v>40</v>
      </c>
      <c r="J6" s="138" t="s">
        <v>225</v>
      </c>
      <c r="K6" s="139">
        <f>40*0.7</f>
        <v>28</v>
      </c>
      <c r="L6" s="139">
        <f>40*0.7</f>
        <v>28</v>
      </c>
      <c r="M6" s="139">
        <f>40*0.7</f>
        <v>28</v>
      </c>
    </row>
    <row r="7" spans="2:13" x14ac:dyDescent="0.25">
      <c r="B7" s="135" t="s">
        <v>226</v>
      </c>
      <c r="C7" s="140">
        <v>20</v>
      </c>
      <c r="D7" s="140">
        <v>22</v>
      </c>
      <c r="E7" s="140">
        <v>25</v>
      </c>
      <c r="J7" s="138" t="s">
        <v>227</v>
      </c>
      <c r="K7" s="139">
        <f t="shared" ref="K7:K8" si="3">20*0.7</f>
        <v>14</v>
      </c>
      <c r="L7" s="139">
        <f>22*0.7</f>
        <v>15.399999999999999</v>
      </c>
      <c r="M7" s="139">
        <f>25*0.7</f>
        <v>17.5</v>
      </c>
    </row>
    <row r="8" spans="2:13" x14ac:dyDescent="0.25">
      <c r="B8" s="135" t="s">
        <v>228</v>
      </c>
      <c r="C8" s="140">
        <v>20</v>
      </c>
      <c r="D8" s="140">
        <v>18</v>
      </c>
      <c r="E8" s="140">
        <v>15</v>
      </c>
      <c r="J8" s="138" t="s">
        <v>229</v>
      </c>
      <c r="K8" s="139">
        <f t="shared" si="3"/>
        <v>14</v>
      </c>
      <c r="L8" s="139">
        <f>18*0.7</f>
        <v>12.6</v>
      </c>
      <c r="M8" s="139">
        <f>15*0.7</f>
        <v>10.5</v>
      </c>
    </row>
    <row r="9" spans="2:13" x14ac:dyDescent="0.25">
      <c r="B9" s="135" t="s">
        <v>230</v>
      </c>
      <c r="C9" s="140">
        <v>200</v>
      </c>
      <c r="D9" s="140">
        <v>200</v>
      </c>
      <c r="E9" s="140">
        <v>200</v>
      </c>
      <c r="J9" s="141" t="s">
        <v>231</v>
      </c>
      <c r="K9" s="1">
        <f>SUM(K4:K8)</f>
        <v>140</v>
      </c>
      <c r="L9" s="1">
        <f>SUM(L4:L8)</f>
        <v>140</v>
      </c>
      <c r="M9" s="1">
        <f>SUM(M4:M8)</f>
        <v>140</v>
      </c>
    </row>
    <row r="10" spans="2:13" x14ac:dyDescent="0.25">
      <c r="B10" s="135" t="s">
        <v>232</v>
      </c>
      <c r="C10" s="140">
        <v>100</v>
      </c>
      <c r="D10" s="140">
        <v>100</v>
      </c>
      <c r="E10" s="140">
        <v>120</v>
      </c>
    </row>
    <row r="12" spans="2:13" x14ac:dyDescent="0.25">
      <c r="B12" s="142" t="s">
        <v>233</v>
      </c>
      <c r="C12" s="137" t="s">
        <v>234</v>
      </c>
    </row>
    <row r="13" spans="2:13" x14ac:dyDescent="0.25">
      <c r="B13" s="142"/>
      <c r="C13" s="137" t="s">
        <v>235</v>
      </c>
      <c r="H13" s="137" t="s">
        <v>236</v>
      </c>
      <c r="I13" s="143" t="s">
        <v>237</v>
      </c>
    </row>
    <row r="14" spans="2:13" x14ac:dyDescent="0.25">
      <c r="B14" s="142"/>
      <c r="C14" s="137" t="s">
        <v>238</v>
      </c>
      <c r="H14" s="137"/>
      <c r="I14" s="143" t="s">
        <v>239</v>
      </c>
    </row>
    <row r="15" spans="2:13" x14ac:dyDescent="0.25">
      <c r="B15" s="142"/>
      <c r="C15" s="137" t="s">
        <v>240</v>
      </c>
      <c r="H15" s="137"/>
      <c r="I15" s="143" t="s">
        <v>241</v>
      </c>
    </row>
    <row r="16" spans="2:13" x14ac:dyDescent="0.25">
      <c r="B16" s="142"/>
      <c r="C16" s="137" t="s">
        <v>242</v>
      </c>
      <c r="H16" s="137"/>
      <c r="I16" s="143" t="s">
        <v>243</v>
      </c>
      <c r="M16" s="1">
        <f>SUM(M11:M15)</f>
        <v>0</v>
      </c>
    </row>
    <row r="17" spans="1:9" x14ac:dyDescent="0.25">
      <c r="B17" s="142"/>
      <c r="C17" s="137" t="s">
        <v>244</v>
      </c>
      <c r="H17" s="137"/>
      <c r="I17" s="143" t="s">
        <v>245</v>
      </c>
    </row>
    <row r="18" spans="1:9" x14ac:dyDescent="0.25">
      <c r="B18" s="142"/>
      <c r="C18" s="137" t="s">
        <v>246</v>
      </c>
    </row>
    <row r="19" spans="1:9" x14ac:dyDescent="0.25">
      <c r="B19" s="142"/>
      <c r="C19" s="137" t="s">
        <v>247</v>
      </c>
    </row>
    <row r="20" spans="1:9" x14ac:dyDescent="0.25">
      <c r="B20" s="142"/>
      <c r="C20" s="137" t="s">
        <v>248</v>
      </c>
    </row>
    <row r="21" spans="1:9" x14ac:dyDescent="0.25">
      <c r="B21" s="142"/>
      <c r="C21" s="137" t="s">
        <v>249</v>
      </c>
    </row>
    <row r="22" spans="1:9" x14ac:dyDescent="0.25">
      <c r="B22" s="142"/>
      <c r="C22" s="137" t="s">
        <v>250</v>
      </c>
    </row>
    <row r="23" spans="1:9" x14ac:dyDescent="0.25">
      <c r="B23" s="142"/>
      <c r="C23" s="137" t="s">
        <v>251</v>
      </c>
    </row>
    <row r="25" spans="1:9" ht="15" customHeight="1" x14ac:dyDescent="0.25">
      <c r="A25" s="144"/>
      <c r="B25" s="145"/>
      <c r="C25" s="146" t="str">
        <f>C3</f>
        <v>Classes A,B e C</v>
      </c>
      <c r="D25" s="146" t="str">
        <f>D3</f>
        <v>Classe D</v>
      </c>
      <c r="E25" s="147" t="str">
        <f>E3</f>
        <v>Classe E</v>
      </c>
      <c r="F25" s="271" t="s">
        <v>252</v>
      </c>
    </row>
    <row r="26" spans="1:9" x14ac:dyDescent="0.25">
      <c r="A26" s="144"/>
      <c r="B26" s="148" t="str">
        <f>B4</f>
        <v>Grupo 1 - Atividades de Ensino Básico, Graduação e /ou Pós-graduação</v>
      </c>
      <c r="C26" s="149"/>
      <c r="D26" s="149"/>
      <c r="E26" s="150"/>
      <c r="F26" s="271"/>
    </row>
    <row r="27" spans="1:9" x14ac:dyDescent="0.25">
      <c r="A27" s="86">
        <v>1</v>
      </c>
      <c r="B27" s="151" t="s">
        <v>21</v>
      </c>
      <c r="C27" s="152">
        <f t="shared" ref="C27:C28" si="4">42/120/4</f>
        <v>8.7499999999999994E-2</v>
      </c>
      <c r="D27" s="152">
        <f t="shared" ref="D27:D28" si="5">42/120/4</f>
        <v>8.7499999999999994E-2</v>
      </c>
      <c r="E27" s="152">
        <f t="shared" ref="E27:E28" si="6">42/120/4</f>
        <v>8.7499999999999994E-2</v>
      </c>
      <c r="F27" s="153" t="s">
        <v>253</v>
      </c>
    </row>
    <row r="28" spans="1:9" x14ac:dyDescent="0.25">
      <c r="A28" s="86">
        <f t="shared" ref="A28:A49" si="7">A27+1</f>
        <v>2</v>
      </c>
      <c r="B28" s="151" t="s">
        <v>23</v>
      </c>
      <c r="C28" s="152">
        <f t="shared" si="4"/>
        <v>8.7499999999999994E-2</v>
      </c>
      <c r="D28" s="152">
        <f t="shared" si="5"/>
        <v>8.7499999999999994E-2</v>
      </c>
      <c r="E28" s="152">
        <f t="shared" si="6"/>
        <v>8.7499999999999994E-2</v>
      </c>
      <c r="F28" s="153" t="s">
        <v>253</v>
      </c>
    </row>
    <row r="29" spans="1:9" ht="30" x14ac:dyDescent="0.25">
      <c r="A29" s="86">
        <f t="shared" si="7"/>
        <v>3</v>
      </c>
      <c r="B29" s="151" t="s">
        <v>24</v>
      </c>
      <c r="C29" s="152">
        <f>0.25*C28</f>
        <v>2.1874999999999999E-2</v>
      </c>
      <c r="D29" s="152">
        <f>0.25*D28</f>
        <v>2.1874999999999999E-2</v>
      </c>
      <c r="E29" s="152">
        <f>0.25*E28</f>
        <v>2.1874999999999999E-2</v>
      </c>
      <c r="F29" s="153" t="s">
        <v>253</v>
      </c>
    </row>
    <row r="30" spans="1:9" x14ac:dyDescent="0.25">
      <c r="A30" s="86">
        <f t="shared" si="7"/>
        <v>4</v>
      </c>
      <c r="B30" s="151" t="s">
        <v>25</v>
      </c>
      <c r="C30" s="152">
        <f t="shared" ref="C30:C33" si="8">42/120/4</f>
        <v>8.7499999999999994E-2</v>
      </c>
      <c r="D30" s="152">
        <f t="shared" ref="D30:D33" si="9">42/120/4</f>
        <v>8.7499999999999994E-2</v>
      </c>
      <c r="E30" s="152">
        <f t="shared" ref="E30:E33" si="10">42/120/4</f>
        <v>8.7499999999999994E-2</v>
      </c>
      <c r="F30" s="153" t="s">
        <v>253</v>
      </c>
    </row>
    <row r="31" spans="1:9" ht="25.5" x14ac:dyDescent="0.25">
      <c r="A31" s="86">
        <f t="shared" si="7"/>
        <v>5</v>
      </c>
      <c r="B31" s="151" t="s">
        <v>26</v>
      </c>
      <c r="C31" s="152">
        <f t="shared" si="8"/>
        <v>8.7499999999999994E-2</v>
      </c>
      <c r="D31" s="152">
        <f t="shared" si="9"/>
        <v>8.7499999999999994E-2</v>
      </c>
      <c r="E31" s="152">
        <f t="shared" si="10"/>
        <v>8.7499999999999994E-2</v>
      </c>
      <c r="F31" s="153" t="s">
        <v>253</v>
      </c>
    </row>
    <row r="32" spans="1:9" ht="45" x14ac:dyDescent="0.25">
      <c r="A32" s="86">
        <f t="shared" si="7"/>
        <v>6</v>
      </c>
      <c r="B32" s="151" t="s">
        <v>27</v>
      </c>
      <c r="C32" s="152">
        <f t="shared" si="8"/>
        <v>8.7499999999999994E-2</v>
      </c>
      <c r="D32" s="152">
        <f t="shared" si="9"/>
        <v>8.7499999999999994E-2</v>
      </c>
      <c r="E32" s="152">
        <f t="shared" si="10"/>
        <v>8.7499999999999994E-2</v>
      </c>
      <c r="F32" s="153" t="s">
        <v>253</v>
      </c>
    </row>
    <row r="33" spans="1:6" ht="25.5" x14ac:dyDescent="0.25">
      <c r="A33" s="86">
        <f t="shared" si="7"/>
        <v>7</v>
      </c>
      <c r="B33" s="151" t="s">
        <v>28</v>
      </c>
      <c r="C33" s="152">
        <f t="shared" si="8"/>
        <v>8.7499999999999994E-2</v>
      </c>
      <c r="D33" s="152">
        <f t="shared" si="9"/>
        <v>8.7499999999999994E-2</v>
      </c>
      <c r="E33" s="152">
        <f t="shared" si="10"/>
        <v>8.7499999999999994E-2</v>
      </c>
      <c r="F33" s="153" t="s">
        <v>254</v>
      </c>
    </row>
    <row r="34" spans="1:6" x14ac:dyDescent="0.25">
      <c r="A34" s="86">
        <f t="shared" si="7"/>
        <v>8</v>
      </c>
      <c r="B34" s="151" t="s">
        <v>30</v>
      </c>
      <c r="C34" s="154">
        <v>1.5</v>
      </c>
      <c r="D34" s="154">
        <v>1.5</v>
      </c>
      <c r="E34" s="154">
        <v>1.5</v>
      </c>
      <c r="F34" s="153" t="s">
        <v>255</v>
      </c>
    </row>
    <row r="35" spans="1:6" x14ac:dyDescent="0.25">
      <c r="A35" s="86">
        <f t="shared" si="7"/>
        <v>9</v>
      </c>
      <c r="B35" s="151" t="s">
        <v>32</v>
      </c>
      <c r="C35" s="154">
        <f t="shared" ref="C35:C37" si="11">C34</f>
        <v>1.5</v>
      </c>
      <c r="D35" s="154">
        <f t="shared" ref="D35:D37" si="12">D34</f>
        <v>1.5</v>
      </c>
      <c r="E35" s="154">
        <f t="shared" ref="E35:E37" si="13">E34</f>
        <v>1.5</v>
      </c>
      <c r="F35" s="153" t="s">
        <v>255</v>
      </c>
    </row>
    <row r="36" spans="1:6" x14ac:dyDescent="0.25">
      <c r="A36" s="86">
        <f t="shared" si="7"/>
        <v>10</v>
      </c>
      <c r="B36" s="151" t="s">
        <v>33</v>
      </c>
      <c r="C36" s="154">
        <f t="shared" si="11"/>
        <v>1.5</v>
      </c>
      <c r="D36" s="154">
        <f t="shared" si="12"/>
        <v>1.5</v>
      </c>
      <c r="E36" s="154">
        <f t="shared" si="13"/>
        <v>1.5</v>
      </c>
      <c r="F36" s="153" t="s">
        <v>255</v>
      </c>
    </row>
    <row r="37" spans="1:6" x14ac:dyDescent="0.25">
      <c r="A37" s="86">
        <f t="shared" si="7"/>
        <v>11</v>
      </c>
      <c r="B37" s="151" t="s">
        <v>34</v>
      </c>
      <c r="C37" s="154">
        <f t="shared" si="11"/>
        <v>1.5</v>
      </c>
      <c r="D37" s="154">
        <f t="shared" si="12"/>
        <v>1.5</v>
      </c>
      <c r="E37" s="154">
        <f t="shared" si="13"/>
        <v>1.5</v>
      </c>
      <c r="F37" s="153" t="s">
        <v>255</v>
      </c>
    </row>
    <row r="38" spans="1:6" x14ac:dyDescent="0.25">
      <c r="A38" s="86">
        <f t="shared" si="7"/>
        <v>12</v>
      </c>
      <c r="B38" s="151" t="s">
        <v>35</v>
      </c>
      <c r="C38" s="154">
        <v>1.5</v>
      </c>
      <c r="D38" s="154">
        <v>1.5</v>
      </c>
      <c r="E38" s="154">
        <v>1.5</v>
      </c>
      <c r="F38" s="153" t="s">
        <v>255</v>
      </c>
    </row>
    <row r="39" spans="1:6" x14ac:dyDescent="0.25">
      <c r="A39" s="86">
        <f t="shared" si="7"/>
        <v>13</v>
      </c>
      <c r="B39" s="151" t="s">
        <v>36</v>
      </c>
      <c r="C39" s="154">
        <v>1</v>
      </c>
      <c r="D39" s="154">
        <v>1</v>
      </c>
      <c r="E39" s="154">
        <v>1</v>
      </c>
      <c r="F39" s="153" t="s">
        <v>255</v>
      </c>
    </row>
    <row r="40" spans="1:6" x14ac:dyDescent="0.25">
      <c r="A40" s="86">
        <f t="shared" si="7"/>
        <v>14</v>
      </c>
      <c r="B40" s="151" t="s">
        <v>37</v>
      </c>
      <c r="C40" s="154">
        <v>1</v>
      </c>
      <c r="D40" s="154">
        <v>1</v>
      </c>
      <c r="E40" s="154">
        <v>1</v>
      </c>
      <c r="F40" s="153" t="s">
        <v>255</v>
      </c>
    </row>
    <row r="41" spans="1:6" x14ac:dyDescent="0.25">
      <c r="A41" s="86">
        <f t="shared" si="7"/>
        <v>15</v>
      </c>
      <c r="B41" s="151" t="s">
        <v>38</v>
      </c>
      <c r="C41" s="154">
        <v>0.25</v>
      </c>
      <c r="D41" s="154">
        <v>0.25</v>
      </c>
      <c r="E41" s="154">
        <v>0.25</v>
      </c>
      <c r="F41" s="153" t="s">
        <v>255</v>
      </c>
    </row>
    <row r="42" spans="1:6" ht="25.5" x14ac:dyDescent="0.25">
      <c r="A42" s="86">
        <f t="shared" si="7"/>
        <v>16</v>
      </c>
      <c r="B42" s="151" t="s">
        <v>39</v>
      </c>
      <c r="C42" s="154">
        <v>1.5</v>
      </c>
      <c r="D42" s="154">
        <v>1.5</v>
      </c>
      <c r="E42" s="154">
        <v>1.5</v>
      </c>
      <c r="F42" s="153" t="s">
        <v>256</v>
      </c>
    </row>
    <row r="43" spans="1:6" ht="25.5" x14ac:dyDescent="0.25">
      <c r="A43" s="86">
        <f t="shared" si="7"/>
        <v>17</v>
      </c>
      <c r="B43" s="151" t="s">
        <v>41</v>
      </c>
      <c r="C43" s="154">
        <v>1.5</v>
      </c>
      <c r="D43" s="154">
        <v>1.5</v>
      </c>
      <c r="E43" s="154">
        <v>1.5</v>
      </c>
      <c r="F43" s="153" t="s">
        <v>256</v>
      </c>
    </row>
    <row r="44" spans="1:6" x14ac:dyDescent="0.25">
      <c r="A44" s="86">
        <f t="shared" si="7"/>
        <v>18</v>
      </c>
      <c r="B44" s="151" t="s">
        <v>42</v>
      </c>
      <c r="C44" s="154">
        <v>1</v>
      </c>
      <c r="D44" s="154">
        <v>1</v>
      </c>
      <c r="E44" s="154">
        <v>1</v>
      </c>
      <c r="F44" s="153" t="s">
        <v>257</v>
      </c>
    </row>
    <row r="45" spans="1:6" x14ac:dyDescent="0.25">
      <c r="A45" s="86">
        <f t="shared" si="7"/>
        <v>19</v>
      </c>
      <c r="B45" s="151" t="s">
        <v>44</v>
      </c>
      <c r="C45" s="154">
        <v>1</v>
      </c>
      <c r="D45" s="154">
        <v>1</v>
      </c>
      <c r="E45" s="154">
        <v>1</v>
      </c>
      <c r="F45" s="153" t="s">
        <v>257</v>
      </c>
    </row>
    <row r="46" spans="1:6" x14ac:dyDescent="0.25">
      <c r="A46" s="86">
        <f t="shared" si="7"/>
        <v>20</v>
      </c>
      <c r="B46" s="151" t="s">
        <v>45</v>
      </c>
      <c r="C46" s="154">
        <v>2</v>
      </c>
      <c r="D46" s="154">
        <v>2</v>
      </c>
      <c r="E46" s="154">
        <v>2</v>
      </c>
      <c r="F46" s="153" t="s">
        <v>257</v>
      </c>
    </row>
    <row r="47" spans="1:6" x14ac:dyDescent="0.25">
      <c r="A47" s="86">
        <f t="shared" si="7"/>
        <v>21</v>
      </c>
      <c r="B47" s="151" t="s">
        <v>46</v>
      </c>
      <c r="C47" s="154">
        <v>3</v>
      </c>
      <c r="D47" s="154">
        <v>3</v>
      </c>
      <c r="E47" s="154">
        <v>3</v>
      </c>
      <c r="F47" s="153" t="s">
        <v>257</v>
      </c>
    </row>
    <row r="48" spans="1:6" ht="25.5" x14ac:dyDescent="0.25">
      <c r="A48" s="86">
        <f t="shared" si="7"/>
        <v>22</v>
      </c>
      <c r="B48" s="151" t="s">
        <v>47</v>
      </c>
      <c r="C48" s="154">
        <v>1</v>
      </c>
      <c r="D48" s="154">
        <v>1</v>
      </c>
      <c r="E48" s="154">
        <v>1</v>
      </c>
      <c r="F48" s="153" t="s">
        <v>257</v>
      </c>
    </row>
    <row r="49" spans="1:6" x14ac:dyDescent="0.25">
      <c r="A49" s="86">
        <f t="shared" si="7"/>
        <v>23</v>
      </c>
      <c r="B49" s="151" t="s">
        <v>48</v>
      </c>
      <c r="C49" s="155"/>
      <c r="D49" s="155"/>
      <c r="E49" s="155"/>
      <c r="F49" s="153" t="s">
        <v>49</v>
      </c>
    </row>
    <row r="50" spans="1:6" x14ac:dyDescent="0.25">
      <c r="A50" s="156"/>
      <c r="B50" s="157"/>
      <c r="C50" s="158"/>
      <c r="D50" s="158"/>
      <c r="E50" s="158"/>
      <c r="F50" s="159"/>
    </row>
    <row r="51" spans="1:6" ht="15" customHeight="1" x14ac:dyDescent="0.25">
      <c r="A51" s="102"/>
      <c r="B51" s="160"/>
      <c r="C51" s="161" t="str">
        <f>C3</f>
        <v>Classes A,B e C</v>
      </c>
      <c r="D51" s="161" t="str">
        <f>D3</f>
        <v>Classe D</v>
      </c>
      <c r="E51" s="162" t="str">
        <f>E3</f>
        <v>Classe E</v>
      </c>
      <c r="F51" s="272" t="s">
        <v>252</v>
      </c>
    </row>
    <row r="52" spans="1:6" x14ac:dyDescent="0.25">
      <c r="A52" s="102"/>
      <c r="B52" s="163" t="str">
        <f>B5</f>
        <v>Grupo 2 - Atividades de Pesquisa e Produção Intelectual</v>
      </c>
      <c r="C52" s="164"/>
      <c r="D52" s="164"/>
      <c r="E52" s="165"/>
      <c r="F52" s="272"/>
    </row>
    <row r="53" spans="1:6" x14ac:dyDescent="0.25">
      <c r="A53" s="102">
        <v>1</v>
      </c>
      <c r="B53" s="166" t="s">
        <v>51</v>
      </c>
      <c r="C53" s="167">
        <v>30</v>
      </c>
      <c r="D53" s="167">
        <v>30</v>
      </c>
      <c r="E53" s="168">
        <f t="shared" ref="E53:E78" si="14">D53/4</f>
        <v>7.5</v>
      </c>
      <c r="F53" s="169" t="s">
        <v>258</v>
      </c>
    </row>
    <row r="54" spans="1:6" x14ac:dyDescent="0.25">
      <c r="A54" s="102">
        <f t="shared" ref="A54:A78" si="15">A53+1</f>
        <v>2</v>
      </c>
      <c r="B54" s="170" t="s">
        <v>53</v>
      </c>
      <c r="C54" s="167">
        <v>8</v>
      </c>
      <c r="D54" s="167">
        <v>8</v>
      </c>
      <c r="E54" s="168">
        <f t="shared" si="14"/>
        <v>2</v>
      </c>
      <c r="F54" s="169" t="s">
        <v>259</v>
      </c>
    </row>
    <row r="55" spans="1:6" x14ac:dyDescent="0.25">
      <c r="A55" s="102">
        <f t="shared" si="15"/>
        <v>3</v>
      </c>
      <c r="B55" s="170" t="s">
        <v>55</v>
      </c>
      <c r="C55" s="167">
        <v>10</v>
      </c>
      <c r="D55" s="167">
        <v>10</v>
      </c>
      <c r="E55" s="168">
        <f t="shared" si="14"/>
        <v>2.5</v>
      </c>
      <c r="F55" s="169" t="s">
        <v>258</v>
      </c>
    </row>
    <row r="56" spans="1:6" ht="25.5" x14ac:dyDescent="0.25">
      <c r="A56" s="102">
        <f t="shared" si="15"/>
        <v>4</v>
      </c>
      <c r="B56" s="170" t="s">
        <v>56</v>
      </c>
      <c r="C56" s="167">
        <v>21</v>
      </c>
      <c r="D56" s="167">
        <v>21</v>
      </c>
      <c r="E56" s="168">
        <f t="shared" si="14"/>
        <v>5.25</v>
      </c>
      <c r="F56" s="169" t="s">
        <v>260</v>
      </c>
    </row>
    <row r="57" spans="1:6" x14ac:dyDescent="0.25">
      <c r="A57" s="102">
        <f t="shared" si="15"/>
        <v>5</v>
      </c>
      <c r="B57" s="170" t="s">
        <v>58</v>
      </c>
      <c r="C57" s="167">
        <v>10</v>
      </c>
      <c r="D57" s="167">
        <v>10</v>
      </c>
      <c r="E57" s="168">
        <f t="shared" si="14"/>
        <v>2.5</v>
      </c>
      <c r="F57" s="169" t="s">
        <v>260</v>
      </c>
    </row>
    <row r="58" spans="1:6" x14ac:dyDescent="0.25">
      <c r="A58" s="102">
        <f t="shared" si="15"/>
        <v>6</v>
      </c>
      <c r="B58" s="170" t="s">
        <v>59</v>
      </c>
      <c r="C58" s="167">
        <v>5</v>
      </c>
      <c r="D58" s="167">
        <v>5</v>
      </c>
      <c r="E58" s="168">
        <f t="shared" si="14"/>
        <v>1.25</v>
      </c>
      <c r="F58" s="169" t="s">
        <v>261</v>
      </c>
    </row>
    <row r="59" spans="1:6" x14ac:dyDescent="0.25">
      <c r="A59" s="102">
        <f t="shared" si="15"/>
        <v>7</v>
      </c>
      <c r="B59" s="170" t="s">
        <v>61</v>
      </c>
      <c r="C59" s="167">
        <v>1</v>
      </c>
      <c r="D59" s="167">
        <v>1</v>
      </c>
      <c r="E59" s="168">
        <f t="shared" si="14"/>
        <v>0.25</v>
      </c>
      <c r="F59" s="169" t="s">
        <v>262</v>
      </c>
    </row>
    <row r="60" spans="1:6" ht="25.5" x14ac:dyDescent="0.25">
      <c r="A60" s="102">
        <f t="shared" si="15"/>
        <v>8</v>
      </c>
      <c r="B60" s="170" t="s">
        <v>63</v>
      </c>
      <c r="C60" s="167">
        <v>5</v>
      </c>
      <c r="D60" s="167">
        <v>5</v>
      </c>
      <c r="E60" s="168">
        <f t="shared" si="14"/>
        <v>1.25</v>
      </c>
      <c r="F60" s="169" t="s">
        <v>261</v>
      </c>
    </row>
    <row r="61" spans="1:6" x14ac:dyDescent="0.25">
      <c r="A61" s="102">
        <f t="shared" si="15"/>
        <v>9</v>
      </c>
      <c r="B61" s="171" t="s">
        <v>64</v>
      </c>
      <c r="C61" s="167">
        <v>5</v>
      </c>
      <c r="D61" s="167">
        <v>5</v>
      </c>
      <c r="E61" s="168">
        <f t="shared" si="14"/>
        <v>1.25</v>
      </c>
      <c r="F61" s="169" t="s">
        <v>263</v>
      </c>
    </row>
    <row r="62" spans="1:6" x14ac:dyDescent="0.25">
      <c r="A62" s="102">
        <f t="shared" si="15"/>
        <v>10</v>
      </c>
      <c r="B62" s="171" t="s">
        <v>66</v>
      </c>
      <c r="C62" s="167">
        <v>1</v>
      </c>
      <c r="D62" s="167">
        <v>1</v>
      </c>
      <c r="E62" s="168">
        <f t="shared" si="14"/>
        <v>0.25</v>
      </c>
      <c r="F62" s="169" t="s">
        <v>261</v>
      </c>
    </row>
    <row r="63" spans="1:6" x14ac:dyDescent="0.25">
      <c r="A63" s="102">
        <f t="shared" si="15"/>
        <v>11</v>
      </c>
      <c r="B63" s="170" t="s">
        <v>67</v>
      </c>
      <c r="C63" s="167">
        <v>5</v>
      </c>
      <c r="D63" s="167">
        <v>5</v>
      </c>
      <c r="E63" s="168">
        <f t="shared" si="14"/>
        <v>1.25</v>
      </c>
      <c r="F63" s="169" t="s">
        <v>264</v>
      </c>
    </row>
    <row r="64" spans="1:6" x14ac:dyDescent="0.25">
      <c r="A64" s="102">
        <f t="shared" si="15"/>
        <v>12</v>
      </c>
      <c r="B64" s="170" t="s">
        <v>69</v>
      </c>
      <c r="C64" s="167">
        <v>10</v>
      </c>
      <c r="D64" s="167">
        <v>10</v>
      </c>
      <c r="E64" s="168">
        <f t="shared" si="14"/>
        <v>2.5</v>
      </c>
      <c r="F64" s="169" t="s">
        <v>70</v>
      </c>
    </row>
    <row r="65" spans="1:6" x14ac:dyDescent="0.25">
      <c r="A65" s="102">
        <f t="shared" si="15"/>
        <v>13</v>
      </c>
      <c r="B65" s="171" t="s">
        <v>71</v>
      </c>
      <c r="C65" s="167">
        <v>10</v>
      </c>
      <c r="D65" s="167">
        <v>10</v>
      </c>
      <c r="E65" s="168">
        <f t="shared" si="14"/>
        <v>2.5</v>
      </c>
      <c r="F65" s="169" t="s">
        <v>265</v>
      </c>
    </row>
    <row r="66" spans="1:6" x14ac:dyDescent="0.25">
      <c r="A66" s="102">
        <f t="shared" si="15"/>
        <v>14</v>
      </c>
      <c r="B66" s="171" t="s">
        <v>73</v>
      </c>
      <c r="C66" s="167">
        <v>25</v>
      </c>
      <c r="D66" s="167">
        <v>25</v>
      </c>
      <c r="E66" s="168">
        <f t="shared" si="14"/>
        <v>6.25</v>
      </c>
      <c r="F66" s="169" t="s">
        <v>266</v>
      </c>
    </row>
    <row r="67" spans="1:6" x14ac:dyDescent="0.25">
      <c r="A67" s="102">
        <f t="shared" si="15"/>
        <v>15</v>
      </c>
      <c r="B67" s="171" t="s">
        <v>75</v>
      </c>
      <c r="C67" s="167">
        <v>40</v>
      </c>
      <c r="D67" s="167">
        <v>40</v>
      </c>
      <c r="E67" s="168">
        <f t="shared" si="14"/>
        <v>10</v>
      </c>
      <c r="F67" s="169" t="s">
        <v>267</v>
      </c>
    </row>
    <row r="68" spans="1:6" x14ac:dyDescent="0.25">
      <c r="A68" s="102">
        <f t="shared" si="15"/>
        <v>16</v>
      </c>
      <c r="B68" s="171" t="s">
        <v>77</v>
      </c>
      <c r="C68" s="167">
        <v>5</v>
      </c>
      <c r="D68" s="167">
        <v>5</v>
      </c>
      <c r="E68" s="168">
        <f t="shared" si="14"/>
        <v>1.25</v>
      </c>
      <c r="F68" s="169" t="s">
        <v>268</v>
      </c>
    </row>
    <row r="69" spans="1:6" x14ac:dyDescent="0.25">
      <c r="A69" s="102">
        <f t="shared" si="15"/>
        <v>17</v>
      </c>
      <c r="B69" s="171" t="s">
        <v>79</v>
      </c>
      <c r="C69" s="167">
        <v>3</v>
      </c>
      <c r="D69" s="167">
        <v>3</v>
      </c>
      <c r="E69" s="168">
        <f t="shared" si="14"/>
        <v>0.75</v>
      </c>
      <c r="F69" s="169" t="s">
        <v>268</v>
      </c>
    </row>
    <row r="70" spans="1:6" x14ac:dyDescent="0.25">
      <c r="A70" s="102">
        <f t="shared" si="15"/>
        <v>18</v>
      </c>
      <c r="B70" s="171" t="s">
        <v>80</v>
      </c>
      <c r="C70" s="167">
        <v>25</v>
      </c>
      <c r="D70" s="167">
        <v>25</v>
      </c>
      <c r="E70" s="168">
        <f t="shared" si="14"/>
        <v>6.25</v>
      </c>
      <c r="F70" s="169" t="s">
        <v>269</v>
      </c>
    </row>
    <row r="71" spans="1:6" x14ac:dyDescent="0.25">
      <c r="A71" s="102">
        <f t="shared" si="15"/>
        <v>19</v>
      </c>
      <c r="B71" s="171" t="s">
        <v>82</v>
      </c>
      <c r="C71" s="167">
        <v>60</v>
      </c>
      <c r="D71" s="167">
        <v>60</v>
      </c>
      <c r="E71" s="168">
        <f t="shared" si="14"/>
        <v>15</v>
      </c>
      <c r="F71" s="169" t="s">
        <v>270</v>
      </c>
    </row>
    <row r="72" spans="1:6" x14ac:dyDescent="0.25">
      <c r="A72" s="102">
        <f t="shared" si="15"/>
        <v>20</v>
      </c>
      <c r="B72" s="171" t="s">
        <v>84</v>
      </c>
      <c r="C72" s="167">
        <v>40</v>
      </c>
      <c r="D72" s="167">
        <v>40</v>
      </c>
      <c r="E72" s="168">
        <f t="shared" si="14"/>
        <v>10</v>
      </c>
      <c r="F72" s="169" t="s">
        <v>270</v>
      </c>
    </row>
    <row r="73" spans="1:6" x14ac:dyDescent="0.25">
      <c r="A73" s="102">
        <f t="shared" si="15"/>
        <v>21</v>
      </c>
      <c r="B73" s="171" t="s">
        <v>85</v>
      </c>
      <c r="C73" s="167">
        <v>20</v>
      </c>
      <c r="D73" s="167">
        <v>20</v>
      </c>
      <c r="E73" s="168">
        <f t="shared" si="14"/>
        <v>5</v>
      </c>
      <c r="F73" s="169" t="s">
        <v>270</v>
      </c>
    </row>
    <row r="74" spans="1:6" x14ac:dyDescent="0.25">
      <c r="A74" s="102">
        <f t="shared" si="15"/>
        <v>22</v>
      </c>
      <c r="B74" s="171" t="s">
        <v>86</v>
      </c>
      <c r="C74" s="167">
        <v>15</v>
      </c>
      <c r="D74" s="167">
        <v>15</v>
      </c>
      <c r="E74" s="168">
        <f t="shared" si="14"/>
        <v>3.75</v>
      </c>
      <c r="F74" s="169" t="s">
        <v>271</v>
      </c>
    </row>
    <row r="75" spans="1:6" x14ac:dyDescent="0.25">
      <c r="A75" s="102">
        <f t="shared" si="15"/>
        <v>23</v>
      </c>
      <c r="B75" s="171" t="s">
        <v>88</v>
      </c>
      <c r="C75" s="167">
        <v>25</v>
      </c>
      <c r="D75" s="167">
        <v>25</v>
      </c>
      <c r="E75" s="168">
        <f t="shared" si="14"/>
        <v>6.25</v>
      </c>
      <c r="F75" s="169" t="s">
        <v>271</v>
      </c>
    </row>
    <row r="76" spans="1:6" x14ac:dyDescent="0.25">
      <c r="A76" s="102">
        <f t="shared" si="15"/>
        <v>24</v>
      </c>
      <c r="B76" s="171" t="s">
        <v>89</v>
      </c>
      <c r="C76" s="167">
        <v>10</v>
      </c>
      <c r="D76" s="167">
        <v>10</v>
      </c>
      <c r="E76" s="168">
        <f t="shared" si="14"/>
        <v>2.5</v>
      </c>
      <c r="F76" s="169" t="s">
        <v>271</v>
      </c>
    </row>
    <row r="77" spans="1:6" x14ac:dyDescent="0.25">
      <c r="A77" s="102">
        <f t="shared" si="15"/>
        <v>25</v>
      </c>
      <c r="B77" s="171" t="s">
        <v>90</v>
      </c>
      <c r="C77" s="167">
        <v>20</v>
      </c>
      <c r="D77" s="167">
        <v>20</v>
      </c>
      <c r="E77" s="168">
        <f t="shared" si="14"/>
        <v>5</v>
      </c>
      <c r="F77" s="169" t="s">
        <v>272</v>
      </c>
    </row>
    <row r="78" spans="1:6" ht="26.25" x14ac:dyDescent="0.25">
      <c r="A78" s="102">
        <f t="shared" si="15"/>
        <v>26</v>
      </c>
      <c r="B78" s="171" t="s">
        <v>92</v>
      </c>
      <c r="C78" s="167">
        <v>20</v>
      </c>
      <c r="D78" s="167">
        <v>20</v>
      </c>
      <c r="E78" s="168">
        <f t="shared" si="14"/>
        <v>5</v>
      </c>
      <c r="F78" s="172" t="s">
        <v>273</v>
      </c>
    </row>
    <row r="79" spans="1:6" x14ac:dyDescent="0.25">
      <c r="A79" s="156"/>
      <c r="B79" s="173"/>
      <c r="C79" s="174"/>
      <c r="D79" s="174"/>
      <c r="E79" s="174"/>
      <c r="F79" s="175"/>
    </row>
    <row r="80" spans="1:6" ht="15" customHeight="1" x14ac:dyDescent="0.25">
      <c r="A80" s="110"/>
      <c r="B80" s="176"/>
      <c r="C80" s="177" t="str">
        <f>C3</f>
        <v>Classes A,B e C</v>
      </c>
      <c r="D80" s="177" t="str">
        <f>D3</f>
        <v>Classe D</v>
      </c>
      <c r="E80" s="178" t="str">
        <f>E3</f>
        <v>Classe E</v>
      </c>
      <c r="F80" s="273" t="s">
        <v>252</v>
      </c>
    </row>
    <row r="81" spans="1:6" x14ac:dyDescent="0.25">
      <c r="A81" s="110"/>
      <c r="B81" s="179" t="str">
        <f>B6</f>
        <v>Grupo 3 - Atividades de Extensão</v>
      </c>
      <c r="C81" s="180"/>
      <c r="D81" s="180"/>
      <c r="E81" s="181"/>
      <c r="F81" s="273"/>
    </row>
    <row r="82" spans="1:6" ht="25.5" x14ac:dyDescent="0.25">
      <c r="A82" s="110">
        <v>1</v>
      </c>
      <c r="B82" s="182" t="s">
        <v>94</v>
      </c>
      <c r="C82" s="183">
        <v>5</v>
      </c>
      <c r="D82" s="183">
        <v>5</v>
      </c>
      <c r="E82" s="184">
        <f t="shared" ref="E82:E104" si="16">D82/4</f>
        <v>1.25</v>
      </c>
      <c r="F82" s="185" t="s">
        <v>274</v>
      </c>
    </row>
    <row r="83" spans="1:6" ht="25.5" x14ac:dyDescent="0.25">
      <c r="A83" s="110">
        <f t="shared" ref="A83:A104" si="17">A82+1</f>
        <v>2</v>
      </c>
      <c r="B83" s="182" t="s">
        <v>96</v>
      </c>
      <c r="C83" s="183">
        <v>3</v>
      </c>
      <c r="D83" s="183">
        <v>3</v>
      </c>
      <c r="E83" s="184">
        <f t="shared" si="16"/>
        <v>0.75</v>
      </c>
      <c r="F83" s="185" t="s">
        <v>274</v>
      </c>
    </row>
    <row r="84" spans="1:6" ht="25.5" x14ac:dyDescent="0.25">
      <c r="A84" s="110">
        <f t="shared" si="17"/>
        <v>3</v>
      </c>
      <c r="B84" s="182" t="s">
        <v>97</v>
      </c>
      <c r="C84" s="183">
        <v>5</v>
      </c>
      <c r="D84" s="183">
        <v>5</v>
      </c>
      <c r="E84" s="184">
        <f t="shared" si="16"/>
        <v>1.25</v>
      </c>
      <c r="F84" s="185" t="s">
        <v>275</v>
      </c>
    </row>
    <row r="85" spans="1:6" ht="38.25" x14ac:dyDescent="0.25">
      <c r="A85" s="110">
        <f t="shared" si="17"/>
        <v>4</v>
      </c>
      <c r="B85" s="182" t="s">
        <v>99</v>
      </c>
      <c r="C85" s="186">
        <f>42/120/4</f>
        <v>8.7499999999999994E-2</v>
      </c>
      <c r="D85" s="186">
        <f>42/120/4</f>
        <v>8.7499999999999994E-2</v>
      </c>
      <c r="E85" s="187">
        <f t="shared" si="16"/>
        <v>2.1874999999999999E-2</v>
      </c>
      <c r="F85" s="185" t="s">
        <v>253</v>
      </c>
    </row>
    <row r="86" spans="1:6" ht="38.25" x14ac:dyDescent="0.25">
      <c r="A86" s="110">
        <f t="shared" si="17"/>
        <v>5</v>
      </c>
      <c r="B86" s="182" t="s">
        <v>100</v>
      </c>
      <c r="C86" s="188">
        <v>1.5</v>
      </c>
      <c r="D86" s="188">
        <v>1.5</v>
      </c>
      <c r="E86" s="184">
        <f t="shared" si="16"/>
        <v>0.375</v>
      </c>
      <c r="F86" s="185" t="s">
        <v>255</v>
      </c>
    </row>
    <row r="87" spans="1:6" x14ac:dyDescent="0.25">
      <c r="A87" s="110">
        <f t="shared" si="17"/>
        <v>6</v>
      </c>
      <c r="B87" s="182" t="s">
        <v>101</v>
      </c>
      <c r="C87" s="189">
        <f>C86</f>
        <v>1.5</v>
      </c>
      <c r="D87" s="189">
        <f>D86</f>
        <v>1.5</v>
      </c>
      <c r="E87" s="184">
        <f t="shared" si="16"/>
        <v>0.375</v>
      </c>
      <c r="F87" s="185" t="s">
        <v>276</v>
      </c>
    </row>
    <row r="88" spans="1:6" ht="38.25" x14ac:dyDescent="0.25">
      <c r="A88" s="110">
        <f t="shared" si="17"/>
        <v>7</v>
      </c>
      <c r="B88" s="182" t="s">
        <v>103</v>
      </c>
      <c r="C88" s="183">
        <v>3</v>
      </c>
      <c r="D88" s="183">
        <v>3</v>
      </c>
      <c r="E88" s="184">
        <f t="shared" si="16"/>
        <v>0.75</v>
      </c>
      <c r="F88" s="185" t="s">
        <v>277</v>
      </c>
    </row>
    <row r="89" spans="1:6" x14ac:dyDescent="0.25">
      <c r="A89" s="110">
        <f t="shared" si="17"/>
        <v>8</v>
      </c>
      <c r="B89" s="182" t="s">
        <v>105</v>
      </c>
      <c r="C89" s="183">
        <v>30</v>
      </c>
      <c r="D89" s="183">
        <v>30</v>
      </c>
      <c r="E89" s="184">
        <f t="shared" si="16"/>
        <v>7.5</v>
      </c>
      <c r="F89" s="185" t="s">
        <v>278</v>
      </c>
    </row>
    <row r="90" spans="1:6" x14ac:dyDescent="0.25">
      <c r="A90" s="110">
        <f t="shared" si="17"/>
        <v>9</v>
      </c>
      <c r="B90" s="182" t="s">
        <v>107</v>
      </c>
      <c r="C90" s="183">
        <v>10</v>
      </c>
      <c r="D90" s="183">
        <v>10</v>
      </c>
      <c r="E90" s="184">
        <f t="shared" si="16"/>
        <v>2.5</v>
      </c>
      <c r="F90" s="185" t="s">
        <v>277</v>
      </c>
    </row>
    <row r="91" spans="1:6" ht="25.5" x14ac:dyDescent="0.25">
      <c r="A91" s="110">
        <f t="shared" si="17"/>
        <v>10</v>
      </c>
      <c r="B91" s="182" t="s">
        <v>108</v>
      </c>
      <c r="C91" s="183">
        <v>5</v>
      </c>
      <c r="D91" s="183">
        <v>5</v>
      </c>
      <c r="E91" s="184">
        <f t="shared" si="16"/>
        <v>1.25</v>
      </c>
      <c r="F91" s="185" t="s">
        <v>278</v>
      </c>
    </row>
    <row r="92" spans="1:6" ht="25.5" x14ac:dyDescent="0.25">
      <c r="A92" s="110">
        <f t="shared" si="17"/>
        <v>11</v>
      </c>
      <c r="B92" s="182" t="s">
        <v>109</v>
      </c>
      <c r="C92" s="183">
        <v>20</v>
      </c>
      <c r="D92" s="183">
        <v>20</v>
      </c>
      <c r="E92" s="184">
        <f t="shared" si="16"/>
        <v>5</v>
      </c>
      <c r="F92" s="185" t="s">
        <v>278</v>
      </c>
    </row>
    <row r="93" spans="1:6" x14ac:dyDescent="0.25">
      <c r="A93" s="110">
        <f t="shared" si="17"/>
        <v>12</v>
      </c>
      <c r="B93" s="182" t="s">
        <v>110</v>
      </c>
      <c r="C93" s="183">
        <v>5</v>
      </c>
      <c r="D93" s="183">
        <v>5</v>
      </c>
      <c r="E93" s="184">
        <f t="shared" si="16"/>
        <v>1.25</v>
      </c>
      <c r="F93" s="185" t="s">
        <v>277</v>
      </c>
    </row>
    <row r="94" spans="1:6" ht="25.5" x14ac:dyDescent="0.25">
      <c r="A94" s="110">
        <f t="shared" si="17"/>
        <v>13</v>
      </c>
      <c r="B94" s="182" t="s">
        <v>111</v>
      </c>
      <c r="C94" s="183">
        <v>3</v>
      </c>
      <c r="D94" s="183">
        <v>3</v>
      </c>
      <c r="E94" s="184">
        <f t="shared" si="16"/>
        <v>0.75</v>
      </c>
      <c r="F94" s="185" t="s">
        <v>279</v>
      </c>
    </row>
    <row r="95" spans="1:6" x14ac:dyDescent="0.25">
      <c r="A95" s="110">
        <f t="shared" si="17"/>
        <v>14</v>
      </c>
      <c r="B95" s="182" t="s">
        <v>113</v>
      </c>
      <c r="C95" s="183">
        <v>5</v>
      </c>
      <c r="D95" s="183">
        <v>5</v>
      </c>
      <c r="E95" s="184">
        <f t="shared" si="16"/>
        <v>1.25</v>
      </c>
      <c r="F95" s="185" t="s">
        <v>280</v>
      </c>
    </row>
    <row r="96" spans="1:6" x14ac:dyDescent="0.25">
      <c r="A96" s="110">
        <f t="shared" si="17"/>
        <v>15</v>
      </c>
      <c r="B96" s="182" t="s">
        <v>115</v>
      </c>
      <c r="C96" s="183">
        <v>5</v>
      </c>
      <c r="D96" s="183">
        <v>5</v>
      </c>
      <c r="E96" s="184">
        <f t="shared" si="16"/>
        <v>1.25</v>
      </c>
      <c r="F96" s="185" t="s">
        <v>278</v>
      </c>
    </row>
    <row r="97" spans="1:6" ht="25.5" x14ac:dyDescent="0.25">
      <c r="A97" s="110">
        <f t="shared" si="17"/>
        <v>16</v>
      </c>
      <c r="B97" s="182" t="s">
        <v>116</v>
      </c>
      <c r="C97" s="183">
        <v>10</v>
      </c>
      <c r="D97" s="183">
        <v>10</v>
      </c>
      <c r="E97" s="184">
        <f t="shared" si="16"/>
        <v>2.5</v>
      </c>
      <c r="F97" s="185" t="s">
        <v>277</v>
      </c>
    </row>
    <row r="98" spans="1:6" x14ac:dyDescent="0.25">
      <c r="A98" s="110">
        <f t="shared" si="17"/>
        <v>17</v>
      </c>
      <c r="B98" s="182" t="s">
        <v>117</v>
      </c>
      <c r="C98" s="183">
        <v>10</v>
      </c>
      <c r="D98" s="183">
        <v>10</v>
      </c>
      <c r="E98" s="184">
        <f t="shared" si="16"/>
        <v>2.5</v>
      </c>
      <c r="F98" s="185" t="s">
        <v>277</v>
      </c>
    </row>
    <row r="99" spans="1:6" ht="25.5" x14ac:dyDescent="0.25">
      <c r="A99" s="110">
        <f t="shared" si="17"/>
        <v>18</v>
      </c>
      <c r="B99" s="182" t="s">
        <v>118</v>
      </c>
      <c r="C99" s="183">
        <v>5</v>
      </c>
      <c r="D99" s="183">
        <v>5</v>
      </c>
      <c r="E99" s="184">
        <f t="shared" si="16"/>
        <v>1.25</v>
      </c>
      <c r="F99" s="185" t="s">
        <v>277</v>
      </c>
    </row>
    <row r="100" spans="1:6" ht="25.5" x14ac:dyDescent="0.25">
      <c r="A100" s="110">
        <f t="shared" si="17"/>
        <v>19</v>
      </c>
      <c r="B100" s="182" t="s">
        <v>119</v>
      </c>
      <c r="C100" s="183">
        <v>5</v>
      </c>
      <c r="D100" s="183">
        <v>5</v>
      </c>
      <c r="E100" s="184">
        <f t="shared" si="16"/>
        <v>1.25</v>
      </c>
      <c r="F100" s="185" t="s">
        <v>281</v>
      </c>
    </row>
    <row r="101" spans="1:6" x14ac:dyDescent="0.25">
      <c r="A101" s="110">
        <f t="shared" si="17"/>
        <v>20</v>
      </c>
      <c r="B101" s="182" t="s">
        <v>121</v>
      </c>
      <c r="C101" s="183">
        <v>10</v>
      </c>
      <c r="D101" s="183">
        <v>10</v>
      </c>
      <c r="E101" s="184">
        <f t="shared" si="16"/>
        <v>2.5</v>
      </c>
      <c r="F101" s="185" t="s">
        <v>282</v>
      </c>
    </row>
    <row r="102" spans="1:6" x14ac:dyDescent="0.25">
      <c r="A102" s="110">
        <f t="shared" si="17"/>
        <v>21</v>
      </c>
      <c r="B102" s="182" t="s">
        <v>123</v>
      </c>
      <c r="C102" s="183">
        <v>5</v>
      </c>
      <c r="D102" s="183">
        <v>5</v>
      </c>
      <c r="E102" s="184">
        <f t="shared" si="16"/>
        <v>1.25</v>
      </c>
      <c r="F102" s="185" t="s">
        <v>282</v>
      </c>
    </row>
    <row r="103" spans="1:6" x14ac:dyDescent="0.25">
      <c r="A103" s="110">
        <f t="shared" si="17"/>
        <v>22</v>
      </c>
      <c r="B103" s="182" t="s">
        <v>124</v>
      </c>
      <c r="C103" s="183">
        <v>1</v>
      </c>
      <c r="D103" s="183">
        <v>1</v>
      </c>
      <c r="E103" s="184">
        <f t="shared" si="16"/>
        <v>0.25</v>
      </c>
      <c r="F103" s="185" t="s">
        <v>277</v>
      </c>
    </row>
    <row r="104" spans="1:6" ht="25.5" x14ac:dyDescent="0.25">
      <c r="A104" s="110">
        <f t="shared" si="17"/>
        <v>23</v>
      </c>
      <c r="B104" s="182" t="s">
        <v>125</v>
      </c>
      <c r="C104" s="183">
        <v>20</v>
      </c>
      <c r="D104" s="183">
        <v>20</v>
      </c>
      <c r="E104" s="184">
        <f t="shared" si="16"/>
        <v>5</v>
      </c>
      <c r="F104" s="190" t="s">
        <v>282</v>
      </c>
    </row>
    <row r="105" spans="1:6" x14ac:dyDescent="0.25">
      <c r="A105" s="156"/>
      <c r="B105" s="191"/>
      <c r="C105" s="40"/>
      <c r="D105" s="40"/>
      <c r="E105" s="40"/>
      <c r="F105" s="192"/>
    </row>
    <row r="106" spans="1:6" ht="15" customHeight="1" x14ac:dyDescent="0.25">
      <c r="A106" s="67"/>
      <c r="B106" s="193"/>
      <c r="C106" s="194" t="str">
        <f>C3</f>
        <v>Classes A,B e C</v>
      </c>
      <c r="D106" s="194" t="str">
        <f>D3</f>
        <v>Classe D</v>
      </c>
      <c r="E106" s="195" t="str">
        <f>E3</f>
        <v>Classe E</v>
      </c>
      <c r="F106" s="274" t="s">
        <v>252</v>
      </c>
    </row>
    <row r="107" spans="1:6" x14ac:dyDescent="0.25">
      <c r="A107" s="67"/>
      <c r="B107" s="196" t="str">
        <f>B7</f>
        <v>Grupo 4 - Atividades de Gestão e Representação</v>
      </c>
      <c r="C107" s="197"/>
      <c r="D107" s="197"/>
      <c r="E107" s="198"/>
      <c r="F107" s="274"/>
    </row>
    <row r="108" spans="1:6" x14ac:dyDescent="0.25">
      <c r="A108" s="67">
        <v>1</v>
      </c>
      <c r="B108" s="199" t="s">
        <v>126</v>
      </c>
      <c r="C108" s="200">
        <v>20</v>
      </c>
      <c r="D108" s="200">
        <v>20</v>
      </c>
      <c r="E108" s="201">
        <f t="shared" ref="E108:E128" si="18">D108</f>
        <v>20</v>
      </c>
      <c r="F108" s="69" t="s">
        <v>283</v>
      </c>
    </row>
    <row r="109" spans="1:6" x14ac:dyDescent="0.25">
      <c r="A109" s="67">
        <f t="shared" ref="A109:A128" si="19">A108+1</f>
        <v>2</v>
      </c>
      <c r="B109" s="199" t="s">
        <v>128</v>
      </c>
      <c r="C109" s="200">
        <v>20</v>
      </c>
      <c r="D109" s="200">
        <v>20</v>
      </c>
      <c r="E109" s="201">
        <f t="shared" si="18"/>
        <v>20</v>
      </c>
      <c r="F109" s="69" t="s">
        <v>283</v>
      </c>
    </row>
    <row r="110" spans="1:6" x14ac:dyDescent="0.25">
      <c r="A110" s="67">
        <f t="shared" si="19"/>
        <v>3</v>
      </c>
      <c r="B110" s="199" t="s">
        <v>129</v>
      </c>
      <c r="C110" s="200">
        <v>15</v>
      </c>
      <c r="D110" s="200">
        <v>15</v>
      </c>
      <c r="E110" s="201">
        <f t="shared" si="18"/>
        <v>15</v>
      </c>
      <c r="F110" s="69" t="s">
        <v>283</v>
      </c>
    </row>
    <row r="111" spans="1:6" x14ac:dyDescent="0.25">
      <c r="A111" s="67">
        <f t="shared" si="19"/>
        <v>4</v>
      </c>
      <c r="B111" s="199" t="s">
        <v>130</v>
      </c>
      <c r="C111" s="200">
        <v>10</v>
      </c>
      <c r="D111" s="200">
        <v>10</v>
      </c>
      <c r="E111" s="201">
        <f t="shared" si="18"/>
        <v>10</v>
      </c>
      <c r="F111" s="69" t="s">
        <v>283</v>
      </c>
    </row>
    <row r="112" spans="1:6" x14ac:dyDescent="0.25">
      <c r="A112" s="67">
        <f t="shared" si="19"/>
        <v>5</v>
      </c>
      <c r="B112" s="199" t="s">
        <v>131</v>
      </c>
      <c r="C112" s="200">
        <v>10</v>
      </c>
      <c r="D112" s="200">
        <v>10</v>
      </c>
      <c r="E112" s="201">
        <f t="shared" si="18"/>
        <v>10</v>
      </c>
      <c r="F112" s="69" t="s">
        <v>283</v>
      </c>
    </row>
    <row r="113" spans="1:6" x14ac:dyDescent="0.25">
      <c r="A113" s="67">
        <f t="shared" si="19"/>
        <v>6</v>
      </c>
      <c r="B113" s="199" t="s">
        <v>132</v>
      </c>
      <c r="C113" s="200">
        <v>5</v>
      </c>
      <c r="D113" s="200">
        <v>5</v>
      </c>
      <c r="E113" s="201">
        <f t="shared" si="18"/>
        <v>5</v>
      </c>
      <c r="F113" s="69" t="s">
        <v>283</v>
      </c>
    </row>
    <row r="114" spans="1:6" x14ac:dyDescent="0.25">
      <c r="A114" s="67">
        <f t="shared" si="19"/>
        <v>7</v>
      </c>
      <c r="B114" s="199" t="s">
        <v>133</v>
      </c>
      <c r="C114" s="200">
        <v>5</v>
      </c>
      <c r="D114" s="200">
        <v>5</v>
      </c>
      <c r="E114" s="201">
        <f t="shared" si="18"/>
        <v>5</v>
      </c>
      <c r="F114" s="69" t="s">
        <v>283</v>
      </c>
    </row>
    <row r="115" spans="1:6" ht="38.25" x14ac:dyDescent="0.25">
      <c r="A115" s="67">
        <f t="shared" si="19"/>
        <v>8</v>
      </c>
      <c r="B115" s="202" t="s">
        <v>134</v>
      </c>
      <c r="C115" s="200">
        <v>5</v>
      </c>
      <c r="D115" s="200">
        <v>5</v>
      </c>
      <c r="E115" s="201">
        <f t="shared" si="18"/>
        <v>5</v>
      </c>
      <c r="F115" s="69" t="s">
        <v>283</v>
      </c>
    </row>
    <row r="116" spans="1:6" x14ac:dyDescent="0.25">
      <c r="A116" s="67">
        <f t="shared" si="19"/>
        <v>9</v>
      </c>
      <c r="B116" s="202" t="s">
        <v>135</v>
      </c>
      <c r="C116" s="200">
        <v>3</v>
      </c>
      <c r="D116" s="200">
        <v>3</v>
      </c>
      <c r="E116" s="201">
        <f t="shared" si="18"/>
        <v>3</v>
      </c>
      <c r="F116" s="69" t="s">
        <v>283</v>
      </c>
    </row>
    <row r="117" spans="1:6" x14ac:dyDescent="0.25">
      <c r="A117" s="67">
        <f t="shared" si="19"/>
        <v>10</v>
      </c>
      <c r="B117" s="202" t="s">
        <v>136</v>
      </c>
      <c r="C117" s="200">
        <v>3</v>
      </c>
      <c r="D117" s="200">
        <v>3</v>
      </c>
      <c r="E117" s="201">
        <f t="shared" si="18"/>
        <v>3</v>
      </c>
      <c r="F117" s="69" t="s">
        <v>283</v>
      </c>
    </row>
    <row r="118" spans="1:6" ht="25.5" x14ac:dyDescent="0.25">
      <c r="A118" s="67">
        <f t="shared" si="19"/>
        <v>11</v>
      </c>
      <c r="B118" s="202" t="s">
        <v>137</v>
      </c>
      <c r="C118" s="200">
        <v>5</v>
      </c>
      <c r="D118" s="200">
        <v>5</v>
      </c>
      <c r="E118" s="201">
        <f t="shared" si="18"/>
        <v>5</v>
      </c>
      <c r="F118" s="69" t="s">
        <v>283</v>
      </c>
    </row>
    <row r="119" spans="1:6" x14ac:dyDescent="0.25">
      <c r="A119" s="67">
        <f t="shared" si="19"/>
        <v>12</v>
      </c>
      <c r="B119" s="202" t="s">
        <v>138</v>
      </c>
      <c r="C119" s="200">
        <v>5</v>
      </c>
      <c r="D119" s="200">
        <v>5</v>
      </c>
      <c r="E119" s="201">
        <f t="shared" si="18"/>
        <v>5</v>
      </c>
      <c r="F119" s="69" t="s">
        <v>283</v>
      </c>
    </row>
    <row r="120" spans="1:6" x14ac:dyDescent="0.25">
      <c r="A120" s="67">
        <f t="shared" si="19"/>
        <v>13</v>
      </c>
      <c r="B120" s="202" t="s">
        <v>139</v>
      </c>
      <c r="C120" s="200">
        <v>5</v>
      </c>
      <c r="D120" s="200">
        <v>5</v>
      </c>
      <c r="E120" s="201">
        <f t="shared" si="18"/>
        <v>5</v>
      </c>
      <c r="F120" s="69" t="s">
        <v>283</v>
      </c>
    </row>
    <row r="121" spans="1:6" x14ac:dyDescent="0.25">
      <c r="A121" s="67">
        <f t="shared" si="19"/>
        <v>14</v>
      </c>
      <c r="B121" s="202" t="s">
        <v>140</v>
      </c>
      <c r="C121" s="200">
        <v>1</v>
      </c>
      <c r="D121" s="200">
        <v>1</v>
      </c>
      <c r="E121" s="201">
        <f t="shared" si="18"/>
        <v>1</v>
      </c>
      <c r="F121" s="69" t="s">
        <v>284</v>
      </c>
    </row>
    <row r="122" spans="1:6" ht="25.5" x14ac:dyDescent="0.25">
      <c r="A122" s="67">
        <f t="shared" si="19"/>
        <v>15</v>
      </c>
      <c r="B122" s="202" t="s">
        <v>142</v>
      </c>
      <c r="C122" s="200">
        <v>5</v>
      </c>
      <c r="D122" s="200">
        <v>5</v>
      </c>
      <c r="E122" s="201">
        <f t="shared" si="18"/>
        <v>5</v>
      </c>
      <c r="F122" s="69" t="s">
        <v>283</v>
      </c>
    </row>
    <row r="123" spans="1:6" ht="25.5" x14ac:dyDescent="0.25">
      <c r="A123" s="67">
        <f t="shared" si="19"/>
        <v>16</v>
      </c>
      <c r="B123" s="202" t="s">
        <v>143</v>
      </c>
      <c r="C123" s="200">
        <v>5</v>
      </c>
      <c r="D123" s="200">
        <v>5</v>
      </c>
      <c r="E123" s="201">
        <f t="shared" si="18"/>
        <v>5</v>
      </c>
      <c r="F123" s="69" t="s">
        <v>283</v>
      </c>
    </row>
    <row r="124" spans="1:6" ht="25.5" x14ac:dyDescent="0.25">
      <c r="A124" s="67">
        <f t="shared" si="19"/>
        <v>17</v>
      </c>
      <c r="B124" s="202" t="s">
        <v>144</v>
      </c>
      <c r="C124" s="200">
        <v>5</v>
      </c>
      <c r="D124" s="200">
        <v>5</v>
      </c>
      <c r="E124" s="201">
        <f t="shared" si="18"/>
        <v>5</v>
      </c>
      <c r="F124" s="69" t="s">
        <v>283</v>
      </c>
    </row>
    <row r="125" spans="1:6" ht="25.5" x14ac:dyDescent="0.25">
      <c r="A125" s="67">
        <f t="shared" si="19"/>
        <v>18</v>
      </c>
      <c r="B125" s="199" t="s">
        <v>145</v>
      </c>
      <c r="C125" s="200">
        <v>10</v>
      </c>
      <c r="D125" s="200">
        <v>10</v>
      </c>
      <c r="E125" s="201">
        <f t="shared" si="18"/>
        <v>10</v>
      </c>
      <c r="F125" s="69" t="s">
        <v>283</v>
      </c>
    </row>
    <row r="126" spans="1:6" ht="25.5" x14ac:dyDescent="0.25">
      <c r="A126" s="67">
        <f t="shared" si="19"/>
        <v>19</v>
      </c>
      <c r="B126" s="199" t="s">
        <v>146</v>
      </c>
      <c r="C126" s="200">
        <v>5</v>
      </c>
      <c r="D126" s="200">
        <v>5</v>
      </c>
      <c r="E126" s="201">
        <f t="shared" si="18"/>
        <v>5</v>
      </c>
      <c r="F126" s="69" t="s">
        <v>285</v>
      </c>
    </row>
    <row r="127" spans="1:6" ht="25.5" x14ac:dyDescent="0.25">
      <c r="A127" s="67">
        <f t="shared" si="19"/>
        <v>20</v>
      </c>
      <c r="B127" s="199" t="s">
        <v>148</v>
      </c>
      <c r="C127" s="200">
        <v>5</v>
      </c>
      <c r="D127" s="200">
        <v>5</v>
      </c>
      <c r="E127" s="201">
        <f t="shared" si="18"/>
        <v>5</v>
      </c>
      <c r="F127" s="69" t="s">
        <v>277</v>
      </c>
    </row>
    <row r="128" spans="1:6" ht="25.5" x14ac:dyDescent="0.25">
      <c r="A128" s="67">
        <f t="shared" si="19"/>
        <v>21</v>
      </c>
      <c r="B128" s="199" t="s">
        <v>149</v>
      </c>
      <c r="C128" s="200">
        <v>5</v>
      </c>
      <c r="D128" s="200">
        <v>5</v>
      </c>
      <c r="E128" s="201">
        <f t="shared" si="18"/>
        <v>5</v>
      </c>
      <c r="F128" s="69" t="s">
        <v>274</v>
      </c>
    </row>
    <row r="129" spans="1:6" x14ac:dyDescent="0.25">
      <c r="A129" s="67"/>
      <c r="B129" s="203"/>
      <c r="C129" s="204"/>
      <c r="D129" s="204"/>
      <c r="E129" s="205"/>
      <c r="F129" s="206"/>
    </row>
    <row r="130" spans="1:6" x14ac:dyDescent="0.25">
      <c r="A130" s="156"/>
      <c r="B130" s="207"/>
      <c r="C130" s="40"/>
      <c r="D130" s="40"/>
      <c r="E130" s="40"/>
    </row>
    <row r="131" spans="1:6" ht="15" customHeight="1" x14ac:dyDescent="0.25">
      <c r="A131" s="120"/>
      <c r="B131" s="208"/>
      <c r="C131" s="209" t="str">
        <f>C3</f>
        <v>Classes A,B e C</v>
      </c>
      <c r="D131" s="209" t="str">
        <f>D3</f>
        <v>Classe D</v>
      </c>
      <c r="E131" s="210" t="str">
        <f>E3</f>
        <v>Classe E</v>
      </c>
      <c r="F131" s="275" t="s">
        <v>252</v>
      </c>
    </row>
    <row r="132" spans="1:6" x14ac:dyDescent="0.25">
      <c r="A132" s="120"/>
      <c r="B132" s="211" t="str">
        <f>B8</f>
        <v>Grupo 5 - Qualificação Acadêmico-Profissional e Outras Atividades</v>
      </c>
      <c r="C132" s="212"/>
      <c r="D132" s="212"/>
      <c r="E132" s="213"/>
      <c r="F132" s="275"/>
    </row>
    <row r="133" spans="1:6" x14ac:dyDescent="0.25">
      <c r="A133" s="120">
        <v>1</v>
      </c>
      <c r="B133" s="214" t="s">
        <v>150</v>
      </c>
      <c r="C133" s="215">
        <v>5</v>
      </c>
      <c r="D133" s="215">
        <v>5</v>
      </c>
      <c r="E133" s="216">
        <f t="shared" ref="E133:E150" si="20">D133/4</f>
        <v>1.25</v>
      </c>
      <c r="F133" s="217" t="s">
        <v>283</v>
      </c>
    </row>
    <row r="134" spans="1:6" ht="38.25" x14ac:dyDescent="0.25">
      <c r="A134" s="120">
        <f t="shared" ref="A134:A150" si="21">A133+1</f>
        <v>2</v>
      </c>
      <c r="B134" s="214" t="s">
        <v>151</v>
      </c>
      <c r="C134" s="215">
        <v>5</v>
      </c>
      <c r="D134" s="215">
        <v>5</v>
      </c>
      <c r="E134" s="216">
        <f t="shared" si="20"/>
        <v>1.25</v>
      </c>
      <c r="F134" s="218" t="s">
        <v>283</v>
      </c>
    </row>
    <row r="135" spans="1:6" ht="25.5" x14ac:dyDescent="0.25">
      <c r="A135" s="120">
        <f t="shared" si="21"/>
        <v>3</v>
      </c>
      <c r="B135" s="214" t="s">
        <v>152</v>
      </c>
      <c r="C135" s="215">
        <v>1</v>
      </c>
      <c r="D135" s="215">
        <v>1</v>
      </c>
      <c r="E135" s="216">
        <f t="shared" si="20"/>
        <v>0.25</v>
      </c>
      <c r="F135" s="217" t="s">
        <v>277</v>
      </c>
    </row>
    <row r="136" spans="1:6" ht="25.5" x14ac:dyDescent="0.25">
      <c r="A136" s="120">
        <f t="shared" si="21"/>
        <v>4</v>
      </c>
      <c r="B136" s="214" t="s">
        <v>153</v>
      </c>
      <c r="C136" s="219">
        <v>5</v>
      </c>
      <c r="D136" s="219">
        <v>5</v>
      </c>
      <c r="E136" s="216">
        <f t="shared" si="20"/>
        <v>1.25</v>
      </c>
      <c r="F136" s="217" t="s">
        <v>286</v>
      </c>
    </row>
    <row r="137" spans="1:6" ht="25.5" x14ac:dyDescent="0.25">
      <c r="A137" s="120">
        <f t="shared" si="21"/>
        <v>5</v>
      </c>
      <c r="B137" s="214" t="s">
        <v>155</v>
      </c>
      <c r="C137" s="220">
        <v>2</v>
      </c>
      <c r="D137" s="220">
        <v>2</v>
      </c>
      <c r="E137" s="216">
        <f t="shared" si="20"/>
        <v>0.5</v>
      </c>
      <c r="F137" s="217" t="s">
        <v>282</v>
      </c>
    </row>
    <row r="138" spans="1:6" ht="25.5" x14ac:dyDescent="0.25">
      <c r="A138" s="120">
        <f t="shared" si="21"/>
        <v>6</v>
      </c>
      <c r="B138" s="214" t="s">
        <v>156</v>
      </c>
      <c r="C138" s="215">
        <v>1</v>
      </c>
      <c r="D138" s="215">
        <v>1</v>
      </c>
      <c r="E138" s="216">
        <f t="shared" si="20"/>
        <v>0.25</v>
      </c>
      <c r="F138" s="218" t="s">
        <v>283</v>
      </c>
    </row>
    <row r="139" spans="1:6" x14ac:dyDescent="0.25">
      <c r="A139" s="120">
        <f t="shared" si="21"/>
        <v>7</v>
      </c>
      <c r="B139" s="221" t="s">
        <v>157</v>
      </c>
      <c r="C139" s="215">
        <v>2</v>
      </c>
      <c r="D139" s="215">
        <v>2</v>
      </c>
      <c r="E139" s="216">
        <f t="shared" si="20"/>
        <v>0.5</v>
      </c>
      <c r="F139" s="217" t="s">
        <v>257</v>
      </c>
    </row>
    <row r="140" spans="1:6" x14ac:dyDescent="0.25">
      <c r="A140" s="120">
        <f t="shared" si="21"/>
        <v>8</v>
      </c>
      <c r="B140" s="221" t="s">
        <v>158</v>
      </c>
      <c r="C140" s="215">
        <v>1</v>
      </c>
      <c r="D140" s="215">
        <v>1</v>
      </c>
      <c r="E140" s="216">
        <f t="shared" si="20"/>
        <v>0.25</v>
      </c>
      <c r="F140" s="217" t="s">
        <v>257</v>
      </c>
    </row>
    <row r="141" spans="1:6" ht="25.5" x14ac:dyDescent="0.25">
      <c r="A141" s="120">
        <f t="shared" si="21"/>
        <v>9</v>
      </c>
      <c r="B141" s="214" t="s">
        <v>159</v>
      </c>
      <c r="C141" s="215">
        <v>1</v>
      </c>
      <c r="D141" s="215">
        <v>1</v>
      </c>
      <c r="E141" s="216">
        <f t="shared" si="20"/>
        <v>0.25</v>
      </c>
      <c r="F141" s="217" t="s">
        <v>257</v>
      </c>
    </row>
    <row r="142" spans="1:6" x14ac:dyDescent="0.25">
      <c r="A142" s="120">
        <f t="shared" si="21"/>
        <v>10</v>
      </c>
      <c r="B142" s="214" t="s">
        <v>160</v>
      </c>
      <c r="C142" s="215">
        <v>1</v>
      </c>
      <c r="D142" s="215">
        <v>1</v>
      </c>
      <c r="E142" s="216">
        <f t="shared" si="20"/>
        <v>0.25</v>
      </c>
      <c r="F142" s="217" t="s">
        <v>287</v>
      </c>
    </row>
    <row r="143" spans="1:6" x14ac:dyDescent="0.25">
      <c r="A143" s="120">
        <f t="shared" si="21"/>
        <v>11</v>
      </c>
      <c r="B143" s="214" t="s">
        <v>162</v>
      </c>
      <c r="C143" s="215">
        <v>5</v>
      </c>
      <c r="D143" s="215">
        <v>5</v>
      </c>
      <c r="E143" s="216">
        <f t="shared" si="20"/>
        <v>1.25</v>
      </c>
      <c r="F143" s="217" t="s">
        <v>287</v>
      </c>
    </row>
    <row r="144" spans="1:6" ht="25.5" x14ac:dyDescent="0.25">
      <c r="A144" s="120">
        <f t="shared" si="21"/>
        <v>12</v>
      </c>
      <c r="B144" s="221" t="s">
        <v>163</v>
      </c>
      <c r="C144" s="215">
        <v>1</v>
      </c>
      <c r="D144" s="215">
        <v>1</v>
      </c>
      <c r="E144" s="216">
        <f t="shared" si="20"/>
        <v>0.25</v>
      </c>
      <c r="F144" s="218" t="s">
        <v>283</v>
      </c>
    </row>
    <row r="145" spans="1:6" x14ac:dyDescent="0.25">
      <c r="A145" s="120">
        <f t="shared" si="21"/>
        <v>13</v>
      </c>
      <c r="B145" s="221" t="s">
        <v>164</v>
      </c>
      <c r="C145" s="222">
        <v>0.5</v>
      </c>
      <c r="D145" s="222">
        <v>0.5</v>
      </c>
      <c r="E145" s="223">
        <f t="shared" si="20"/>
        <v>0.125</v>
      </c>
      <c r="F145" s="217" t="s">
        <v>278</v>
      </c>
    </row>
    <row r="146" spans="1:6" ht="25.5" x14ac:dyDescent="0.25">
      <c r="A146" s="120">
        <f t="shared" si="21"/>
        <v>14</v>
      </c>
      <c r="B146" s="221" t="s">
        <v>165</v>
      </c>
      <c r="C146" s="215">
        <v>1</v>
      </c>
      <c r="D146" s="215">
        <v>1</v>
      </c>
      <c r="E146" s="216">
        <f t="shared" si="20"/>
        <v>0.25</v>
      </c>
      <c r="F146" s="218" t="s">
        <v>283</v>
      </c>
    </row>
    <row r="147" spans="1:6" ht="25.5" x14ac:dyDescent="0.25">
      <c r="A147" s="120">
        <f t="shared" si="21"/>
        <v>15</v>
      </c>
      <c r="B147" s="221" t="s">
        <v>166</v>
      </c>
      <c r="C147" s="215">
        <v>2</v>
      </c>
      <c r="D147" s="215">
        <v>2</v>
      </c>
      <c r="E147" s="216">
        <f t="shared" si="20"/>
        <v>0.5</v>
      </c>
      <c r="F147" s="218" t="s">
        <v>283</v>
      </c>
    </row>
    <row r="148" spans="1:6" x14ac:dyDescent="0.25">
      <c r="A148" s="120">
        <f t="shared" si="21"/>
        <v>16</v>
      </c>
      <c r="B148" s="221" t="s">
        <v>167</v>
      </c>
      <c r="C148" s="222">
        <v>1</v>
      </c>
      <c r="D148" s="222">
        <v>1</v>
      </c>
      <c r="E148" s="216">
        <f t="shared" si="20"/>
        <v>0.25</v>
      </c>
      <c r="F148" s="217" t="s">
        <v>277</v>
      </c>
    </row>
    <row r="149" spans="1:6" ht="25.5" x14ac:dyDescent="0.25">
      <c r="A149" s="120">
        <f t="shared" si="21"/>
        <v>17</v>
      </c>
      <c r="B149" s="221" t="s">
        <v>168</v>
      </c>
      <c r="C149" s="222">
        <v>0.5</v>
      </c>
      <c r="D149" s="222">
        <v>0.5</v>
      </c>
      <c r="E149" s="223">
        <f t="shared" si="20"/>
        <v>0.125</v>
      </c>
      <c r="F149" s="217" t="s">
        <v>288</v>
      </c>
    </row>
    <row r="150" spans="1:6" x14ac:dyDescent="0.25">
      <c r="A150" s="120">
        <f t="shared" si="21"/>
        <v>18</v>
      </c>
      <c r="B150" s="221" t="s">
        <v>170</v>
      </c>
      <c r="C150" s="215">
        <v>0</v>
      </c>
      <c r="D150" s="215">
        <v>0</v>
      </c>
      <c r="E150" s="216">
        <f t="shared" si="20"/>
        <v>0</v>
      </c>
      <c r="F150" s="217" t="s">
        <v>277</v>
      </c>
    </row>
  </sheetData>
  <sheetProtection selectLockedCells="1" selectUnlockedCells="1"/>
  <mergeCells count="5">
    <mergeCell ref="F25:F26"/>
    <mergeCell ref="F51:F52"/>
    <mergeCell ref="F80:F81"/>
    <mergeCell ref="F106:F107"/>
    <mergeCell ref="F131:F132"/>
  </mergeCells>
  <pageMargins left="0.51180555555555551" right="0.51180555555555551" top="0.78749999999999998" bottom="0.78749999999999998" header="0.51180555555555551" footer="0.51180555555555551"/>
  <pageSetup paperSize="9" scale="63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PREENCHER</vt:lpstr>
      <vt:lpstr>PONTOS  Classe E - NÃO MEXER!</vt:lpstr>
      <vt:lpstr>RESULTADO FINAL</vt:lpstr>
      <vt:lpstr>PARÃMETROS - NÃO MEXER 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SAG</cp:lastModifiedBy>
  <cp:revision>6</cp:revision>
  <cp:lastPrinted>2015-03-12T05:22:25Z</cp:lastPrinted>
  <dcterms:created xsi:type="dcterms:W3CDTF">2014-10-10T23:52:45Z</dcterms:created>
  <dcterms:modified xsi:type="dcterms:W3CDTF">2020-12-28T15:18:57Z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